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JESUS\2025 SUMAK KAWSAY WASI\LOTAIP\DICIEMBRE\"/>
    </mc:Choice>
  </mc:AlternateContent>
  <bookViews>
    <workbookView xWindow="-90" yWindow="0" windowWidth="11715" windowHeight="12330"/>
  </bookViews>
  <sheets>
    <sheet name="Conjunto de datos " sheetId="5" r:id="rId1"/>
    <sheet name="Metadatos" sheetId="3" r:id="rId2"/>
    <sheet name="Diccionario " sheetId="4" r:id="rId3"/>
  </sheets>
  <definedNames>
    <definedName name="_xlnm._FilterDatabase" localSheetId="0" hidden="1">'Conjunto de datos '!$A$1:$Y$1011</definedName>
    <definedName name="_xlnm.Print_Area" localSheetId="2">'Diccionario '!$A$1:$B$17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E108" i="5" l="1"/>
  <c r="F108" i="5"/>
  <c r="G108" i="5"/>
  <c r="H108" i="5"/>
  <c r="I108" i="5"/>
  <c r="J108" i="5"/>
  <c r="K108" i="5"/>
  <c r="L108" i="5"/>
  <c r="M108" i="5"/>
  <c r="E104" i="5"/>
  <c r="F104" i="5"/>
  <c r="G104" i="5"/>
  <c r="H104" i="5"/>
  <c r="I104" i="5"/>
  <c r="J104" i="5"/>
  <c r="K104" i="5"/>
  <c r="L104" i="5"/>
  <c r="M104" i="5"/>
  <c r="E95" i="5"/>
  <c r="F95" i="5"/>
  <c r="G95" i="5"/>
  <c r="H95" i="5"/>
  <c r="I95" i="5"/>
  <c r="J95" i="5"/>
  <c r="K95" i="5"/>
  <c r="L95" i="5"/>
  <c r="M95" i="5"/>
  <c r="E88" i="5"/>
  <c r="F88" i="5"/>
  <c r="G88" i="5"/>
  <c r="H88" i="5"/>
  <c r="I88" i="5"/>
  <c r="J88" i="5"/>
  <c r="K88" i="5"/>
  <c r="L88" i="5"/>
  <c r="L109" i="5" s="1"/>
  <c r="M88" i="5"/>
  <c r="M109" i="5" s="1"/>
  <c r="E49" i="5"/>
  <c r="F49" i="5"/>
  <c r="G49" i="5"/>
  <c r="H49" i="5"/>
  <c r="I49" i="5"/>
  <c r="J49" i="5"/>
  <c r="K49" i="5"/>
  <c r="L49" i="5"/>
  <c r="M49" i="5"/>
  <c r="E37" i="5"/>
  <c r="F37" i="5"/>
  <c r="G37" i="5"/>
  <c r="H37" i="5"/>
  <c r="I37" i="5"/>
  <c r="J37" i="5"/>
  <c r="K37" i="5"/>
  <c r="L37" i="5"/>
  <c r="M37" i="5"/>
  <c r="E33" i="5"/>
  <c r="F33" i="5"/>
  <c r="G33" i="5"/>
  <c r="H33" i="5"/>
  <c r="I33" i="5"/>
  <c r="J33" i="5"/>
  <c r="K33" i="5"/>
  <c r="L33" i="5"/>
  <c r="M33" i="5"/>
  <c r="E12" i="5"/>
  <c r="F12" i="5"/>
  <c r="G12" i="5"/>
  <c r="H12" i="5"/>
  <c r="I12" i="5"/>
  <c r="J12" i="5"/>
  <c r="K12" i="5"/>
  <c r="L12" i="5"/>
  <c r="M12" i="5"/>
  <c r="H109" i="5" l="1"/>
  <c r="G109" i="5"/>
  <c r="F109" i="5"/>
  <c r="E109" i="5"/>
  <c r="J109" i="5"/>
  <c r="I109" i="5"/>
  <c r="K109" i="5"/>
  <c r="N22" i="5"/>
  <c r="N32" i="5"/>
  <c r="N31" i="5"/>
  <c r="N38" i="5"/>
  <c r="N54" i="5"/>
  <c r="N53" i="5"/>
  <c r="N58" i="5"/>
  <c r="N66" i="5"/>
  <c r="N86" i="5"/>
  <c r="N84" i="5"/>
  <c r="N79" i="5"/>
  <c r="N101" i="5"/>
  <c r="D39" i="5" l="1"/>
  <c r="D108" i="5"/>
  <c r="D106" i="5"/>
  <c r="D104" i="5"/>
  <c r="D95" i="5"/>
  <c r="D90" i="5"/>
  <c r="D92" i="5"/>
  <c r="D88" i="5"/>
  <c r="D49" i="5"/>
  <c r="D37" i="5"/>
  <c r="D33" i="5"/>
  <c r="D12" i="5"/>
  <c r="D109" i="5" l="1"/>
  <c r="N33" i="5"/>
  <c r="N12" i="5"/>
  <c r="N109" i="5" l="1"/>
  <c r="N78" i="5" l="1"/>
  <c r="N20" i="5" l="1"/>
  <c r="N15" i="5"/>
  <c r="N16" i="5"/>
  <c r="N64" i="5"/>
  <c r="N14" i="5" l="1"/>
  <c r="N13" i="5"/>
  <c r="N11" i="5"/>
  <c r="N10" i="5"/>
  <c r="N9" i="5"/>
  <c r="N8" i="5"/>
  <c r="N7" i="5"/>
  <c r="N6" i="5"/>
  <c r="N5" i="5"/>
  <c r="N4" i="5"/>
  <c r="N3" i="5"/>
  <c r="N2" i="5"/>
  <c r="N17" i="5" l="1"/>
  <c r="N18" i="5" l="1"/>
  <c r="N19" i="5" l="1"/>
  <c r="N21" i="5" l="1"/>
  <c r="N23" i="5" l="1"/>
  <c r="N24" i="5" l="1"/>
  <c r="N25" i="5" l="1"/>
  <c r="N26" i="5" l="1"/>
  <c r="N27" i="5" l="1"/>
  <c r="N28" i="5" l="1"/>
  <c r="N29" i="5" l="1"/>
  <c r="N30" i="5" l="1"/>
  <c r="N34" i="5" l="1"/>
  <c r="N35" i="5" l="1"/>
  <c r="N36" i="5" l="1"/>
  <c r="N37" i="5" l="1"/>
  <c r="N40" i="5" l="1"/>
  <c r="N41" i="5" l="1"/>
  <c r="N42" i="5" l="1"/>
  <c r="N43" i="5" l="1"/>
  <c r="N44" i="5" l="1"/>
  <c r="N46" i="5" l="1"/>
  <c r="N47" i="5" l="1"/>
  <c r="N48" i="5" l="1"/>
  <c r="N49" i="5" l="1"/>
  <c r="N50" i="5" l="1"/>
  <c r="N51" i="5" l="1"/>
  <c r="N52" i="5" l="1"/>
  <c r="N55" i="5" l="1"/>
  <c r="N59" i="5" l="1"/>
  <c r="N62" i="5" l="1"/>
  <c r="N63" i="5" l="1"/>
  <c r="N68" i="5" l="1"/>
  <c r="N69" i="5" l="1"/>
  <c r="N70" i="5" l="1"/>
  <c r="N71" i="5" l="1"/>
  <c r="N72" i="5" l="1"/>
  <c r="N73" i="5" l="1"/>
  <c r="N74" i="5" l="1"/>
  <c r="N75" i="5" l="1"/>
  <c r="N76" i="5" l="1"/>
  <c r="N77" i="5" l="1"/>
  <c r="N80" i="5" l="1"/>
  <c r="N81" i="5" l="1"/>
  <c r="N82" i="5" l="1"/>
  <c r="N83" i="5" l="1"/>
  <c r="N85" i="5" l="1"/>
  <c r="N88" i="5" l="1"/>
  <c r="N87" i="5"/>
  <c r="N92" i="5" l="1"/>
  <c r="N91" i="5"/>
  <c r="N94" i="5" l="1"/>
  <c r="N93" i="5"/>
  <c r="N95" i="5" l="1"/>
  <c r="N96" i="5" l="1"/>
  <c r="N99" i="5"/>
  <c r="N97" i="5" l="1"/>
  <c r="N104" i="5"/>
  <c r="N107" i="5" l="1"/>
  <c r="N108" i="5" l="1"/>
</calcChain>
</file>

<file path=xl/sharedStrings.xml><?xml version="1.0" encoding="utf-8"?>
<sst xmlns="http://schemas.openxmlformats.org/spreadsheetml/2006/main" count="379" uniqueCount="235">
  <si>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</si>
  <si>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</si>
  <si>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</si>
  <si>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</si>
  <si>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</si>
  <si>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</si>
  <si>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</si>
  <si>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</si>
  <si>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</si>
  <si>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</si>
  <si>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</si>
  <si>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</si>
  <si>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</si>
  <si>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</si>
  <si>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</si>
  <si>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</si>
  <si>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</si>
  <si>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</si>
  <si>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</si>
  <si>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</si>
  <si>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</si>
  <si>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</si>
  <si>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</si>
  <si>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</si>
  <si>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</si>
  <si>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</si>
  <si>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</si>
  <si>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</si>
  <si>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</si>
  <si>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</si>
  <si>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</si>
  <si>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</si>
  <si>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</si>
  <si>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</si>
  <si>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</si>
  <si>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</si>
  <si>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</si>
  <si>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</si>
  <si>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</si>
  <si>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</si>
  <si>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</si>
  <si>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 o unidad que corresponda</t>
  </si>
  <si>
    <t xml:space="preserve"> Remuneraciones Unificadas</t>
  </si>
  <si>
    <t xml:space="preserve"> Salarios Unificados</t>
  </si>
  <si>
    <t xml:space="preserve"> Decimo Tercer Sueldo</t>
  </si>
  <si>
    <t xml:space="preserve"> Decimo Cuarto Sueldo</t>
  </si>
  <si>
    <t>Horas Extraordinarias y Suplementarias</t>
  </si>
  <si>
    <t xml:space="preserve"> Servicios Personales por Contrato</t>
  </si>
  <si>
    <t xml:space="preserve"> Subrogación</t>
  </si>
  <si>
    <t>Aporte Patronal</t>
  </si>
  <si>
    <t xml:space="preserve"> Fondo de Reserva</t>
  </si>
  <si>
    <t xml:space="preserve"> Compensación por Vacaciones no Gozadas por Cesación de Funciones</t>
  </si>
  <si>
    <t>GASTOS EN PERSONAL</t>
  </si>
  <si>
    <t xml:space="preserve"> Servicio de Alimentación</t>
  </si>
  <si>
    <t>Combustibles</t>
  </si>
  <si>
    <t>Edificios, Locales, Residencias y Cableado Estructurado (Mantenimiento, Reparación e Instalación)</t>
  </si>
  <si>
    <t>Maquinarias y Equipos (Instalación, Mantenimiento y Reparación)</t>
  </si>
  <si>
    <t>Edificios, Locales, Residencias, Parqueaderos, Casilleros Judiciales y Bancarios (Arrendamiento)</t>
  </si>
  <si>
    <t>Capacitación para la Ciudadanía en General</t>
  </si>
  <si>
    <t xml:space="preserve"> Mantenimiento y Reparación de Equipos y Sistemas Informáticos</t>
  </si>
  <si>
    <t>Alimentos y Bebidas</t>
  </si>
  <si>
    <t xml:space="preserve"> Materiales de Oficina</t>
  </si>
  <si>
    <t>Materiales de Aseo</t>
  </si>
  <si>
    <t>Materiales de Impresión, Fotografía, Reproducción y Publicaciones</t>
  </si>
  <si>
    <t>Medicamentos</t>
  </si>
  <si>
    <t>Insumos,   Materiales   y   Suministros   para   Construcción,   Electricidad,   Plomería,   Carpintería,   Señalización   Vial, Navegación, Contra Incendios y Placas</t>
  </si>
  <si>
    <t>Materiales Didácticos</t>
  </si>
  <si>
    <t xml:space="preserve"> Repuestos y Accesorios</t>
  </si>
  <si>
    <t>Menaje y Accesorios Descartables</t>
  </si>
  <si>
    <t>Dispositivos Médicos de Uso General</t>
  </si>
  <si>
    <t>Dispositivos Médicos para Odontología</t>
  </si>
  <si>
    <t>Mobiliarios</t>
  </si>
  <si>
    <t>Maquinarias y Equipos</t>
  </si>
  <si>
    <t>Herramientas y equipos menores</t>
  </si>
  <si>
    <t>Bienes Artísticos, Culturales, Bienes Deportivos y Símbolos Patrios</t>
  </si>
  <si>
    <t>Tasas Generales, Impuestos, Contribuciones, Permisos, Licencias y Patentes</t>
  </si>
  <si>
    <t>A Entidades del Presupuesto General del Estado</t>
  </si>
  <si>
    <t>A Gobiernos Autónomos Descentralizados</t>
  </si>
  <si>
    <t>Equipos, Sistemas y Paquetes Informáticos</t>
  </si>
  <si>
    <t>Equipos Odontológicos</t>
  </si>
  <si>
    <t>Asignación a Distribuir para Transferencias y Donaciones de Capital</t>
  </si>
  <si>
    <t>De Cuentas por Pagar</t>
  </si>
  <si>
    <t>BIENES Y SERVICIOS DE CONSUMO</t>
  </si>
  <si>
    <t>OTROS GASTOS CORRIENTES</t>
  </si>
  <si>
    <t>GASTOS EN PERSONAL PARA INVERSIÓN</t>
  </si>
  <si>
    <t>BIENES Y SERVICIOS PARA INVERSIÓN</t>
  </si>
  <si>
    <t>OTROS GASTOS DE INVERSIÓN</t>
  </si>
  <si>
    <t>TRANSFERENCIAS PARA INVERSIÓN AL SECTOR PÚBLICO</t>
  </si>
  <si>
    <t>BIENES DE LARGA DURACIÓN</t>
  </si>
  <si>
    <t>TRANSFERENCIAS O DONACIONES DE CAPITAL</t>
  </si>
  <si>
    <t>PASIVO CIRCULANTE</t>
  </si>
  <si>
    <t>51,01,05</t>
  </si>
  <si>
    <t xml:space="preserve">51,01,06 </t>
  </si>
  <si>
    <t xml:space="preserve">51,02,03 </t>
  </si>
  <si>
    <t xml:space="preserve">51,02,04 </t>
  </si>
  <si>
    <t xml:space="preserve">51,05,09 </t>
  </si>
  <si>
    <t>51,05,10</t>
  </si>
  <si>
    <t xml:space="preserve">51,05,12 </t>
  </si>
  <si>
    <t xml:space="preserve">51,06,01 </t>
  </si>
  <si>
    <t>51,06,02</t>
  </si>
  <si>
    <t xml:space="preserve">51,07,07 </t>
  </si>
  <si>
    <t xml:space="preserve">53,01,04 </t>
  </si>
  <si>
    <t xml:space="preserve">53,01,05 </t>
  </si>
  <si>
    <t xml:space="preserve">53,02,07 </t>
  </si>
  <si>
    <t xml:space="preserve">53,02,40 </t>
  </si>
  <si>
    <t xml:space="preserve">53,02,46 </t>
  </si>
  <si>
    <t xml:space="preserve">53,02,55 </t>
  </si>
  <si>
    <t>53,04,04</t>
  </si>
  <si>
    <t xml:space="preserve">53,04,05 </t>
  </si>
  <si>
    <t xml:space="preserve">53,07,02 </t>
  </si>
  <si>
    <t>53,07,04</t>
  </si>
  <si>
    <t xml:space="preserve">53,08,02 </t>
  </si>
  <si>
    <t xml:space="preserve">53,08,03 </t>
  </si>
  <si>
    <t>53,08,04</t>
  </si>
  <si>
    <t xml:space="preserve">53,08,05 </t>
  </si>
  <si>
    <t xml:space="preserve">53,08,07 </t>
  </si>
  <si>
    <t xml:space="preserve">53,08,13 </t>
  </si>
  <si>
    <t xml:space="preserve">57,01,02 </t>
  </si>
  <si>
    <t xml:space="preserve">57,02,01 </t>
  </si>
  <si>
    <t xml:space="preserve">57,02,03 </t>
  </si>
  <si>
    <t>71,01,05</t>
  </si>
  <si>
    <t xml:space="preserve">71,01,06 </t>
  </si>
  <si>
    <t xml:space="preserve">71,02,03 </t>
  </si>
  <si>
    <t xml:space="preserve">71,02,04 </t>
  </si>
  <si>
    <t xml:space="preserve">71,05,10 </t>
  </si>
  <si>
    <t xml:space="preserve">71,05,12 </t>
  </si>
  <si>
    <t xml:space="preserve">71,06,01 </t>
  </si>
  <si>
    <t xml:space="preserve">71,06,02 </t>
  </si>
  <si>
    <t xml:space="preserve">71,07,07 </t>
  </si>
  <si>
    <t xml:space="preserve">73,01,01 </t>
  </si>
  <si>
    <t xml:space="preserve">73,01,04 </t>
  </si>
  <si>
    <t xml:space="preserve">73,01,05 </t>
  </si>
  <si>
    <t xml:space="preserve">73,02,01 </t>
  </si>
  <si>
    <t xml:space="preserve">73,02,04 </t>
  </si>
  <si>
    <t xml:space="preserve">73,02,07 </t>
  </si>
  <si>
    <t xml:space="preserve">73,02,35 </t>
  </si>
  <si>
    <t xml:space="preserve">73,02,55 </t>
  </si>
  <si>
    <t xml:space="preserve">73,04,02 </t>
  </si>
  <si>
    <t xml:space="preserve">73,04,04 </t>
  </si>
  <si>
    <t xml:space="preserve">73,05,02 </t>
  </si>
  <si>
    <t xml:space="preserve">73,06,13 </t>
  </si>
  <si>
    <t xml:space="preserve">73,08,01 </t>
  </si>
  <si>
    <t>73,08,02</t>
  </si>
  <si>
    <t xml:space="preserve"> Vestuario,  Lencería,  Prendas  de  Protección,  Insumos  y  Accesorios  para  uniformes  del  personal  de  Protección, Vigilancia y Seguridad,</t>
  </si>
  <si>
    <t>73,08,04</t>
  </si>
  <si>
    <t xml:space="preserve">73,08,05 </t>
  </si>
  <si>
    <t xml:space="preserve">73,08,07 </t>
  </si>
  <si>
    <t xml:space="preserve">73,08,09 </t>
  </si>
  <si>
    <t xml:space="preserve">73,08,11 </t>
  </si>
  <si>
    <t xml:space="preserve">73,08,12 </t>
  </si>
  <si>
    <t>73,08,13</t>
  </si>
  <si>
    <t xml:space="preserve">73,08,20 </t>
  </si>
  <si>
    <t xml:space="preserve">73,08,26 </t>
  </si>
  <si>
    <t xml:space="preserve">73,08,32 </t>
  </si>
  <si>
    <t xml:space="preserve">73,14,03 </t>
  </si>
  <si>
    <t xml:space="preserve">73,14,06 </t>
  </si>
  <si>
    <t>73,16,02</t>
  </si>
  <si>
    <t xml:space="preserve">77,01,02 </t>
  </si>
  <si>
    <t xml:space="preserve">78,01,01 </t>
  </si>
  <si>
    <t xml:space="preserve">78,01,04 </t>
  </si>
  <si>
    <t xml:space="preserve">84,01,03 </t>
  </si>
  <si>
    <t xml:space="preserve">84,01,04 </t>
  </si>
  <si>
    <t xml:space="preserve">84,01,07 </t>
  </si>
  <si>
    <t xml:space="preserve">84,01,15 </t>
  </si>
  <si>
    <t xml:space="preserve">88,99,01 </t>
  </si>
  <si>
    <t xml:space="preserve">97,01,01 </t>
  </si>
  <si>
    <t>jebsus99@hotmail.com</t>
  </si>
  <si>
    <t>Fondos Rotativos en Proyectos y Programas de Inversión</t>
  </si>
  <si>
    <t xml:space="preserve"> Energía Eléctrica</t>
  </si>
  <si>
    <t xml:space="preserve"> Telecomunicaciones</t>
  </si>
  <si>
    <t xml:space="preserve"> Difusión, Información y Publicidad</t>
  </si>
  <si>
    <t xml:space="preserve"> Servicios Exequiales</t>
  </si>
  <si>
    <t xml:space="preserve"> Servicios de Identificación, Marcación, Autentificación, Rastreo, Monitoreo, Seguimiento y/o Trazabilidad</t>
  </si>
  <si>
    <t>Jesus David Grefa Rivadeneyra</t>
  </si>
  <si>
    <t>73,14,11</t>
  </si>
  <si>
    <t>Partes Y Repuestos</t>
  </si>
  <si>
    <t>53,01,03</t>
  </si>
  <si>
    <t xml:space="preserve"> Almacenamiento, Embalaje, Desembalaje, Envase, Desenvase y Recarga de Extintores</t>
  </si>
  <si>
    <t xml:space="preserve"> Transporte de Personal</t>
  </si>
  <si>
    <t>Telecomunicaciones</t>
  </si>
  <si>
    <t>Energía Eléctrica</t>
  </si>
  <si>
    <t xml:space="preserve"> Agua Potable</t>
  </si>
  <si>
    <t>Difusión, Información y Publicidad</t>
  </si>
  <si>
    <t xml:space="preserve"> Edición, Impresión, Reproducción, Publicaciones, Suscripciones, Fotocopiado, Traducción, Empastado, Enmarcación, Serigrafía, Fotografía, Carnetización, Filmación e Imágenes Satelitales,</t>
  </si>
  <si>
    <t xml:space="preserve"> Aporte Patronal</t>
  </si>
  <si>
    <t>Decimo Cuarto Sueldo</t>
  </si>
  <si>
    <t xml:space="preserve"> Comisiones Bancarias</t>
  </si>
  <si>
    <t xml:space="preserve"> Seguros</t>
  </si>
  <si>
    <t>Tasas Generales, Impuestos, Contribuciones, Permisos, Licencias y Patentes,</t>
  </si>
  <si>
    <t>Repuestos y Accesorios</t>
  </si>
  <si>
    <t xml:space="preserve"> Materiales de Aseo</t>
  </si>
  <si>
    <t xml:space="preserve"> Materiales de Impresión, Fotografía, Reproducción y Publicaciones</t>
  </si>
  <si>
    <t xml:space="preserve"> Lubricantes</t>
  </si>
  <si>
    <t xml:space="preserve"> Arrendamiento y Licencias de Uso de Paquetes Informáticos</t>
  </si>
  <si>
    <t xml:space="preserve"> Vehículos (Servicio para Mantenimiento y Reparación)</t>
  </si>
  <si>
    <t xml:space="preserve"> Maquinarias y Equipos (Instalación, Mantenimiento y Reparación)</t>
  </si>
  <si>
    <t xml:space="preserve"> Combustibles</t>
  </si>
  <si>
    <t>SUMAK KAWSAY WASI INSTITUTO DE  ATENCION SOCIAL PRIORITARIA DEL GOBIERNO PROVINCIAL DE NAPO</t>
  </si>
  <si>
    <t>73,14,07</t>
  </si>
  <si>
    <t>84,01,13</t>
  </si>
  <si>
    <t>Equipos Médicos</t>
  </si>
  <si>
    <t>73,06,07</t>
  </si>
  <si>
    <t xml:space="preserve"> Servicios Técnicos Especializados</t>
  </si>
  <si>
    <t>OBRAS PUBLICAS</t>
  </si>
  <si>
    <t xml:space="preserve"> Construcciones y Edificaciones</t>
  </si>
  <si>
    <t>75.01.07</t>
  </si>
  <si>
    <t xml:space="preserve"> Partes y Repuestos</t>
  </si>
  <si>
    <t>84.01.11</t>
  </si>
  <si>
    <t>-</t>
  </si>
  <si>
    <t xml:space="preserve">Semoviendo </t>
  </si>
  <si>
    <t>84,05,12</t>
  </si>
  <si>
    <t>Herramientas</t>
  </si>
  <si>
    <t xml:space="preserve">84.01.06 </t>
  </si>
  <si>
    <t xml:space="preserve"> A Entidades del Presupuesto General del Estado</t>
  </si>
  <si>
    <t>TRANSFERENCIAS Y DONACIONES CORRIENTES</t>
  </si>
  <si>
    <t>58,01,01</t>
  </si>
  <si>
    <t>73.02.03</t>
  </si>
  <si>
    <t>73,06,06</t>
  </si>
  <si>
    <t>Honorarios por Contratos Civiles de Servicios</t>
  </si>
  <si>
    <t>73,08,03</t>
  </si>
  <si>
    <t>73,08,23</t>
  </si>
  <si>
    <t>Lubricantes</t>
  </si>
  <si>
    <t>Materiales de Oficina</t>
  </si>
  <si>
    <t>Egresos para Sanidad Agropecuaria</t>
  </si>
  <si>
    <t xml:space="preserve">73.02.08 </t>
  </si>
  <si>
    <t>Servicio de Seguridad y Vigilancia</t>
  </si>
  <si>
    <t>53.06.06</t>
  </si>
  <si>
    <t xml:space="preserve"> Honorarios por Contratos Civiles de Servicios</t>
  </si>
  <si>
    <t>Mobiliario</t>
  </si>
  <si>
    <t xml:space="preserve">53.14.03 </t>
  </si>
  <si>
    <t xml:space="preserve">53.14.04 </t>
  </si>
  <si>
    <t>73.02.26</t>
  </si>
  <si>
    <t xml:space="preserve">73.14.08 </t>
  </si>
  <si>
    <t xml:space="preserve">73.14.04 </t>
  </si>
  <si>
    <t>Servicios Médicos Hospitalarios y Complementarios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</si>
</sst>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$&quot;* #,##0.00_ ;_ &quot;$&quot;* \-#,##0.00_ ;_ &quot;$&quot;* &quot;-&quot;??_ ;_ @_ "/>
    <numFmt numFmtId="164" formatCode="########0"/>
    <numFmt numFmtId="165" formatCode="########0.00"/>
    <numFmt numFmtId="166" formatCode="###,###,##0.00"/>
  </numFmts>
  <fonts count="1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5"/>
      <name val="Tahoma"/>
      <family val="2"/>
    </font>
    <font>
      <sz val="9"/>
      <name val="Tahoma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/>
    </xf>
    <xf numFmtId="165" fontId="10" fillId="0" borderId="0" xfId="0" applyNumberFormat="1" applyFont="1" applyAlignment="1">
      <alignment horizontal="right"/>
    </xf>
    <xf numFmtId="0" fontId="7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0" fillId="0" borderId="0" xfId="0" applyFont="1"/>
    <xf numFmtId="164" fontId="11" fillId="4" borderId="2" xfId="0" applyNumberFormat="1" applyFont="1" applyFill="1" applyBorder="1" applyAlignment="1">
      <alignment horizontal="left"/>
    </xf>
    <xf numFmtId="0" fontId="8" fillId="0" borderId="2" xfId="0" applyFont="1" applyBorder="1"/>
    <xf numFmtId="4" fontId="8" fillId="0" borderId="0" xfId="0" applyNumberFormat="1" applyFont="1"/>
    <xf numFmtId="14" fontId="1" fillId="0" borderId="2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4" fontId="13" fillId="0" borderId="2" xfId="0" applyNumberFormat="1" applyFont="1" applyFill="1" applyBorder="1" applyAlignment="1" applyProtection="1">
      <alignment horizontal="right"/>
    </xf>
    <xf numFmtId="10" fontId="14" fillId="0" borderId="2" xfId="0" applyNumberFormat="1" applyFont="1" applyBorder="1" applyAlignment="1">
      <alignment horizontal="center" vertical="center" wrapText="1"/>
    </xf>
    <xf numFmtId="44" fontId="13" fillId="5" borderId="2" xfId="0" applyNumberFormat="1" applyFont="1" applyFill="1" applyBorder="1" applyAlignment="1" applyProtection="1">
      <alignment horizontal="right"/>
    </xf>
    <xf numFmtId="10" fontId="14" fillId="5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/>
    <xf numFmtId="0" fontId="11" fillId="6" borderId="2" xfId="0" applyFont="1" applyFill="1" applyBorder="1" applyAlignment="1">
      <alignment horizontal="left"/>
    </xf>
    <xf numFmtId="44" fontId="13" fillId="6" borderId="2" xfId="0" applyNumberFormat="1" applyFont="1" applyFill="1" applyBorder="1" applyAlignment="1" applyProtection="1">
      <alignment horizontal="right"/>
    </xf>
    <xf numFmtId="0" fontId="13" fillId="0" borderId="0" xfId="0" applyNumberFormat="1" applyFont="1" applyFill="1" applyBorder="1" applyAlignment="1" applyProtection="1">
      <alignment horizontal="left"/>
    </xf>
    <xf numFmtId="166" fontId="16" fillId="0" borderId="0" xfId="0" applyNumberFormat="1" applyFont="1" applyFill="1" applyBorder="1" applyAlignment="1" applyProtection="1">
      <alignment horizontal="right"/>
    </xf>
    <xf numFmtId="44" fontId="10" fillId="0" borderId="2" xfId="0" applyNumberFormat="1" applyFont="1" applyFill="1" applyBorder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bsus99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1"/>
  <sheetViews>
    <sheetView tabSelected="1" topLeftCell="A79" zoomScale="115" zoomScaleNormal="115" workbookViewId="0">
      <selection activeCell="C118" sqref="C118"/>
    </sheetView>
  </sheetViews>
  <sheetFormatPr baseColWidth="10" defaultColWidth="14.42578125" defaultRowHeight="15" customHeight="1" x14ac:dyDescent="0.2"/>
  <cols>
    <col min="1" max="1" width="23.5703125" style="16" customWidth="1"/>
    <col min="2" max="2" width="38.7109375" style="16" customWidth="1"/>
    <col min="3" max="3" width="119.28515625" style="16" customWidth="1"/>
    <col min="4" max="4" width="14.140625" style="16" bestFit="1" customWidth="1"/>
    <col min="5" max="5" width="13.85546875" style="16" bestFit="1" customWidth="1"/>
    <col min="6" max="6" width="14.140625" style="16" bestFit="1" customWidth="1"/>
    <col min="7" max="7" width="19.28515625" style="16" bestFit="1" customWidth="1"/>
    <col min="8" max="8" width="16.140625" style="16" bestFit="1" customWidth="1"/>
    <col min="9" max="9" width="14" style="16" customWidth="1"/>
    <col min="10" max="10" width="14" style="16" bestFit="1" customWidth="1"/>
    <col min="11" max="11" width="25.140625" style="16" bestFit="1" customWidth="1"/>
    <col min="12" max="12" width="22" style="16" customWidth="1"/>
    <col min="13" max="13" width="18" style="16" customWidth="1"/>
    <col min="14" max="14" width="30.28515625" style="16" customWidth="1"/>
    <col min="15" max="15" width="14.5703125" style="16" customWidth="1"/>
    <col min="16" max="25" width="10" style="16" customWidth="1"/>
    <col min="26" max="16384" width="14.42578125" style="16"/>
  </cols>
  <sheetData>
    <row r="1" spans="1:25" ht="37.5" customHeight="1" x14ac:dyDescent="0.2">
      <c r="A1" s="27" t="s">
        <v>0</v>
      </c>
      <c r="B1" s="27" t="s">
        <v>29</v>
      </c>
      <c r="C1" s="27" t="s">
        <v>20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9</v>
      </c>
      <c r="M1" s="27" t="s">
        <v>10</v>
      </c>
      <c r="N1" s="27" t="s">
        <v>27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.75" customHeight="1" x14ac:dyDescent="0.2">
      <c r="A2" s="17" t="s">
        <v>91</v>
      </c>
      <c r="B2" s="29" t="s">
        <v>52</v>
      </c>
      <c r="C2" s="17" t="s">
        <v>42</v>
      </c>
      <c r="D2" s="30">
        <v>76472.639999999999</v>
      </c>
      <c r="E2" s="30">
        <v>0</v>
      </c>
      <c r="F2" s="30">
        <v>76472.639999999999</v>
      </c>
      <c r="G2" s="30">
        <v>0</v>
      </c>
      <c r="H2" s="30">
        <v>76472.639999999999</v>
      </c>
      <c r="I2" s="30">
        <v>76472.639999999999</v>
      </c>
      <c r="J2" s="30">
        <v>75541</v>
      </c>
      <c r="K2" s="30">
        <v>0</v>
      </c>
      <c r="L2" s="39">
        <v>0</v>
      </c>
      <c r="M2" s="30">
        <v>931.64</v>
      </c>
      <c r="N2" s="31">
        <f>+I2/F2</f>
        <v>1</v>
      </c>
      <c r="O2" s="18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2.75" x14ac:dyDescent="0.2">
      <c r="A3" s="17" t="s">
        <v>92</v>
      </c>
      <c r="B3" s="29" t="s">
        <v>52</v>
      </c>
      <c r="C3" s="17" t="s">
        <v>43</v>
      </c>
      <c r="D3" s="30">
        <v>49224</v>
      </c>
      <c r="E3" s="30">
        <v>7152</v>
      </c>
      <c r="F3" s="30">
        <v>56376</v>
      </c>
      <c r="G3" s="30">
        <v>0</v>
      </c>
      <c r="H3" s="30">
        <v>55978.67</v>
      </c>
      <c r="I3" s="30">
        <v>55978.67</v>
      </c>
      <c r="J3" s="30">
        <v>54783.5</v>
      </c>
      <c r="K3" s="30">
        <v>397.33</v>
      </c>
      <c r="L3" s="39">
        <v>0</v>
      </c>
      <c r="M3" s="30">
        <v>1195.17</v>
      </c>
      <c r="N3" s="31">
        <f t="shared" ref="N3:N11" si="0">+I3/F3</f>
        <v>0.99295214275578259</v>
      </c>
      <c r="O3" s="18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2.75" x14ac:dyDescent="0.2">
      <c r="A4" s="17" t="s">
        <v>93</v>
      </c>
      <c r="B4" s="29" t="s">
        <v>52</v>
      </c>
      <c r="C4" s="17" t="s">
        <v>44</v>
      </c>
      <c r="D4" s="30">
        <v>31816.99</v>
      </c>
      <c r="E4" s="30">
        <v>1992.77</v>
      </c>
      <c r="F4" s="30">
        <v>33809.760000000002</v>
      </c>
      <c r="G4" s="30">
        <v>0</v>
      </c>
      <c r="H4" s="30">
        <v>30774.77</v>
      </c>
      <c r="I4" s="30">
        <v>30774.77</v>
      </c>
      <c r="J4" s="30">
        <v>27016.66</v>
      </c>
      <c r="K4" s="30">
        <v>3034.99</v>
      </c>
      <c r="L4" s="39">
        <v>0</v>
      </c>
      <c r="M4" s="30">
        <v>3758.11</v>
      </c>
      <c r="N4" s="31">
        <f t="shared" si="0"/>
        <v>0.91023331724330481</v>
      </c>
      <c r="O4" s="18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.75" x14ac:dyDescent="0.2">
      <c r="A5" s="17" t="s">
        <v>94</v>
      </c>
      <c r="B5" s="29" t="s">
        <v>52</v>
      </c>
      <c r="C5" s="17" t="s">
        <v>45</v>
      </c>
      <c r="D5" s="30">
        <v>15243.86</v>
      </c>
      <c r="E5" s="30">
        <v>739.7</v>
      </c>
      <c r="F5" s="30">
        <v>15983.56</v>
      </c>
      <c r="G5" s="30">
        <v>0</v>
      </c>
      <c r="H5" s="30">
        <v>15130.65</v>
      </c>
      <c r="I5" s="30">
        <v>15130.65</v>
      </c>
      <c r="J5" s="30">
        <v>11443.62</v>
      </c>
      <c r="K5" s="30">
        <v>852.91</v>
      </c>
      <c r="L5" s="39">
        <v>0</v>
      </c>
      <c r="M5" s="30">
        <v>3687.03</v>
      </c>
      <c r="N5" s="31">
        <f t="shared" si="0"/>
        <v>0.94663829584898485</v>
      </c>
      <c r="O5" s="18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2.75" x14ac:dyDescent="0.2">
      <c r="A6" s="17" t="s">
        <v>95</v>
      </c>
      <c r="B6" s="29" t="s">
        <v>52</v>
      </c>
      <c r="C6" s="17" t="s">
        <v>46</v>
      </c>
      <c r="D6" s="30">
        <v>7440</v>
      </c>
      <c r="E6" s="30">
        <v>-4926.8599999999997</v>
      </c>
      <c r="F6" s="30">
        <v>2513.14</v>
      </c>
      <c r="G6" s="30">
        <v>0</v>
      </c>
      <c r="H6" s="30">
        <v>1583.61</v>
      </c>
      <c r="I6" s="30">
        <v>1583.61</v>
      </c>
      <c r="J6" s="30">
        <v>1583.61</v>
      </c>
      <c r="K6" s="30">
        <v>929.53</v>
      </c>
      <c r="L6" s="39">
        <v>0</v>
      </c>
      <c r="M6" s="30">
        <v>0</v>
      </c>
      <c r="N6" s="31">
        <f t="shared" si="0"/>
        <v>0.63013202607097096</v>
      </c>
      <c r="O6" s="18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.75" x14ac:dyDescent="0.2">
      <c r="A7" s="17" t="s">
        <v>96</v>
      </c>
      <c r="B7" s="29" t="s">
        <v>52</v>
      </c>
      <c r="C7" s="17" t="s">
        <v>47</v>
      </c>
      <c r="D7" s="30">
        <v>247855.67</v>
      </c>
      <c r="E7" s="30">
        <v>-338.92</v>
      </c>
      <c r="F7" s="30">
        <v>247516.75</v>
      </c>
      <c r="G7" s="30">
        <v>0</v>
      </c>
      <c r="H7" s="30">
        <v>243571.01</v>
      </c>
      <c r="I7" s="30">
        <v>243571.01</v>
      </c>
      <c r="J7" s="30">
        <v>238932.89</v>
      </c>
      <c r="K7" s="30">
        <v>3945.74</v>
      </c>
      <c r="L7" s="39">
        <v>0</v>
      </c>
      <c r="M7" s="30">
        <v>4638.12</v>
      </c>
      <c r="N7" s="31">
        <f t="shared" si="0"/>
        <v>0.98405869501761001</v>
      </c>
      <c r="O7" s="18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.75" x14ac:dyDescent="0.2">
      <c r="A8" s="17" t="s">
        <v>97</v>
      </c>
      <c r="B8" s="29" t="s">
        <v>52</v>
      </c>
      <c r="C8" s="17" t="s">
        <v>48</v>
      </c>
      <c r="D8" s="30">
        <v>811.6</v>
      </c>
      <c r="E8" s="30">
        <v>-583.14</v>
      </c>
      <c r="F8" s="30">
        <v>228.46</v>
      </c>
      <c r="G8" s="30">
        <v>0</v>
      </c>
      <c r="H8" s="30">
        <v>0</v>
      </c>
      <c r="I8" s="30">
        <v>0</v>
      </c>
      <c r="J8" s="30">
        <v>0</v>
      </c>
      <c r="K8" s="30">
        <v>228.46</v>
      </c>
      <c r="L8" s="39">
        <v>0</v>
      </c>
      <c r="M8" s="30">
        <v>0</v>
      </c>
      <c r="N8" s="31">
        <f t="shared" si="0"/>
        <v>0</v>
      </c>
      <c r="O8" s="18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.75" x14ac:dyDescent="0.2">
      <c r="A9" s="17" t="s">
        <v>98</v>
      </c>
      <c r="B9" s="29" t="s">
        <v>52</v>
      </c>
      <c r="C9" s="17" t="s">
        <v>49</v>
      </c>
      <c r="D9" s="30">
        <v>44763.57</v>
      </c>
      <c r="E9" s="30">
        <v>200.3</v>
      </c>
      <c r="F9" s="30">
        <v>44963.87</v>
      </c>
      <c r="G9" s="30">
        <v>0</v>
      </c>
      <c r="H9" s="30">
        <v>44280.34</v>
      </c>
      <c r="I9" s="30">
        <v>44280.34</v>
      </c>
      <c r="J9" s="30">
        <v>40466.69</v>
      </c>
      <c r="K9" s="30">
        <v>683.53</v>
      </c>
      <c r="L9" s="39">
        <v>0</v>
      </c>
      <c r="M9" s="30">
        <v>3813.65</v>
      </c>
      <c r="N9" s="31">
        <f t="shared" si="0"/>
        <v>0.9847982391195419</v>
      </c>
      <c r="O9" s="18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2.75" x14ac:dyDescent="0.2">
      <c r="A10" s="17" t="s">
        <v>99</v>
      </c>
      <c r="B10" s="29" t="s">
        <v>52</v>
      </c>
      <c r="C10" s="17" t="s">
        <v>50</v>
      </c>
      <c r="D10" s="30">
        <v>31816.99</v>
      </c>
      <c r="E10" s="30">
        <v>119.46</v>
      </c>
      <c r="F10" s="30">
        <v>31936.45</v>
      </c>
      <c r="G10" s="30">
        <v>0</v>
      </c>
      <c r="H10" s="30">
        <v>25226.62</v>
      </c>
      <c r="I10" s="30">
        <v>25226.62</v>
      </c>
      <c r="J10" s="30">
        <v>25126.98</v>
      </c>
      <c r="K10" s="30">
        <v>6709.83</v>
      </c>
      <c r="L10" s="39">
        <v>0</v>
      </c>
      <c r="M10" s="30">
        <v>99.64</v>
      </c>
      <c r="N10" s="31">
        <f t="shared" si="0"/>
        <v>0.78990056815957932</v>
      </c>
      <c r="O10" s="18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.75" x14ac:dyDescent="0.2">
      <c r="A11" s="17" t="s">
        <v>100</v>
      </c>
      <c r="B11" s="29" t="s">
        <v>52</v>
      </c>
      <c r="C11" s="17" t="s">
        <v>51</v>
      </c>
      <c r="D11" s="30">
        <v>1136.45</v>
      </c>
      <c r="E11" s="30">
        <v>1219.9100000000001</v>
      </c>
      <c r="F11" s="30">
        <v>2356.36</v>
      </c>
      <c r="G11" s="30">
        <v>0</v>
      </c>
      <c r="H11" s="30">
        <v>1720.97</v>
      </c>
      <c r="I11" s="30">
        <v>1720.97</v>
      </c>
      <c r="J11" s="30">
        <v>1.24</v>
      </c>
      <c r="K11" s="30">
        <v>635.39</v>
      </c>
      <c r="L11" s="39">
        <v>0</v>
      </c>
      <c r="M11" s="30">
        <v>1719.73</v>
      </c>
      <c r="N11" s="31">
        <f t="shared" si="0"/>
        <v>0.73035104992445976</v>
      </c>
      <c r="O11" s="18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.75" x14ac:dyDescent="0.2">
      <c r="A12" s="19">
        <v>51</v>
      </c>
      <c r="B12" s="20" t="s">
        <v>52</v>
      </c>
      <c r="C12" s="28" t="s">
        <v>52</v>
      </c>
      <c r="D12" s="32">
        <f>+SUM(D2:D11)</f>
        <v>506581.77</v>
      </c>
      <c r="E12" s="32">
        <f t="shared" ref="E12:M12" si="1">+SUM(E2:E11)</f>
        <v>5575.2200000000012</v>
      </c>
      <c r="F12" s="32">
        <f t="shared" si="1"/>
        <v>512156.99000000005</v>
      </c>
      <c r="G12" s="32">
        <f t="shared" si="1"/>
        <v>0</v>
      </c>
      <c r="H12" s="32">
        <f t="shared" si="1"/>
        <v>494739.27999999991</v>
      </c>
      <c r="I12" s="32">
        <f t="shared" si="1"/>
        <v>494739.27999999991</v>
      </c>
      <c r="J12" s="32">
        <f t="shared" si="1"/>
        <v>474896.19</v>
      </c>
      <c r="K12" s="32">
        <f t="shared" si="1"/>
        <v>17417.71</v>
      </c>
      <c r="L12" s="32">
        <f t="shared" si="1"/>
        <v>0</v>
      </c>
      <c r="M12" s="32">
        <f t="shared" si="1"/>
        <v>19843.09</v>
      </c>
      <c r="N12" s="33">
        <f>+I12/F12</f>
        <v>0.96599146289109494</v>
      </c>
      <c r="O12" s="21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.75" x14ac:dyDescent="0.2">
      <c r="A13" s="17" t="s">
        <v>101</v>
      </c>
      <c r="B13" s="29" t="s">
        <v>82</v>
      </c>
      <c r="C13" s="17" t="s">
        <v>168</v>
      </c>
      <c r="D13" s="30">
        <v>5183.0200000000004</v>
      </c>
      <c r="E13" s="30">
        <v>0</v>
      </c>
      <c r="F13" s="30">
        <v>5183.0200000000004</v>
      </c>
      <c r="G13" s="30">
        <v>0</v>
      </c>
      <c r="H13" s="30">
        <v>4923.7299999999996</v>
      </c>
      <c r="I13" s="30">
        <v>4923.7299999999996</v>
      </c>
      <c r="J13" s="30">
        <v>4923.7299999999996</v>
      </c>
      <c r="K13" s="30">
        <v>259.29000000000002</v>
      </c>
      <c r="L13" s="39">
        <v>0</v>
      </c>
      <c r="M13" s="30">
        <v>0</v>
      </c>
      <c r="N13" s="31">
        <f>+I13/F13</f>
        <v>0.94997318165856959</v>
      </c>
      <c r="O13" s="18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.75" x14ac:dyDescent="0.2">
      <c r="A14" s="17" t="s">
        <v>102</v>
      </c>
      <c r="B14" s="29" t="s">
        <v>82</v>
      </c>
      <c r="C14" s="17" t="s">
        <v>169</v>
      </c>
      <c r="D14" s="30">
        <v>7082</v>
      </c>
      <c r="E14" s="30">
        <v>0</v>
      </c>
      <c r="F14" s="30">
        <v>7082</v>
      </c>
      <c r="G14" s="30">
        <v>0</v>
      </c>
      <c r="H14" s="30">
        <v>4680.6099999999997</v>
      </c>
      <c r="I14" s="30">
        <v>4680.6099999999997</v>
      </c>
      <c r="J14" s="30">
        <v>4680.6099999999997</v>
      </c>
      <c r="K14" s="30">
        <v>2401.39</v>
      </c>
      <c r="L14" s="39">
        <v>0</v>
      </c>
      <c r="M14" s="30">
        <v>0</v>
      </c>
      <c r="N14" s="31">
        <f>+I14/F14</f>
        <v>0.6609164077944083</v>
      </c>
      <c r="O14" s="18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.75" x14ac:dyDescent="0.2">
      <c r="A15" s="17" t="s">
        <v>176</v>
      </c>
      <c r="B15" s="29" t="s">
        <v>82</v>
      </c>
      <c r="C15" s="17" t="s">
        <v>177</v>
      </c>
      <c r="D15" s="30">
        <v>200</v>
      </c>
      <c r="E15" s="30">
        <v>-114.5</v>
      </c>
      <c r="F15" s="30">
        <v>85.5</v>
      </c>
      <c r="G15" s="30">
        <v>0</v>
      </c>
      <c r="H15" s="30">
        <v>85.5</v>
      </c>
      <c r="I15" s="30">
        <v>85.5</v>
      </c>
      <c r="J15" s="30">
        <v>0</v>
      </c>
      <c r="K15" s="30">
        <v>0</v>
      </c>
      <c r="L15" s="39">
        <v>0</v>
      </c>
      <c r="M15" s="30">
        <v>85.5</v>
      </c>
      <c r="N15" s="31">
        <f t="shared" ref="N15:N16" si="2">+I15/F15</f>
        <v>1</v>
      </c>
      <c r="O15" s="18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.75" x14ac:dyDescent="0.2">
      <c r="A16" s="17" t="s">
        <v>103</v>
      </c>
      <c r="B16" s="29" t="s">
        <v>82</v>
      </c>
      <c r="C16" s="17" t="s">
        <v>170</v>
      </c>
      <c r="D16" s="30">
        <v>0</v>
      </c>
      <c r="E16" s="30">
        <v>3200</v>
      </c>
      <c r="F16" s="30">
        <v>3200</v>
      </c>
      <c r="G16" s="30">
        <v>1957.16</v>
      </c>
      <c r="H16" s="30">
        <v>1242.8399999999999</v>
      </c>
      <c r="I16" s="30">
        <v>1242.8399999999999</v>
      </c>
      <c r="J16" s="30">
        <v>15.62</v>
      </c>
      <c r="K16" s="30">
        <v>0</v>
      </c>
      <c r="L16" s="39">
        <v>0</v>
      </c>
      <c r="M16" s="30">
        <v>1227.22</v>
      </c>
      <c r="N16" s="31">
        <f t="shared" si="2"/>
        <v>0.3883875</v>
      </c>
      <c r="O16" s="18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.75" x14ac:dyDescent="0.2">
      <c r="A17" s="17" t="s">
        <v>104</v>
      </c>
      <c r="B17" s="29" t="s">
        <v>82</v>
      </c>
      <c r="C17" s="17" t="s">
        <v>171</v>
      </c>
      <c r="D17" s="30">
        <v>0</v>
      </c>
      <c r="E17" s="30">
        <v>15000</v>
      </c>
      <c r="F17" s="30">
        <v>15000</v>
      </c>
      <c r="G17" s="30">
        <v>2708.74</v>
      </c>
      <c r="H17" s="30">
        <v>10634</v>
      </c>
      <c r="I17" s="30">
        <v>10634</v>
      </c>
      <c r="J17" s="30">
        <v>2826.83</v>
      </c>
      <c r="K17" s="30">
        <v>1657.26</v>
      </c>
      <c r="L17" s="39">
        <v>0</v>
      </c>
      <c r="M17" s="30">
        <v>7807.17</v>
      </c>
      <c r="N17" s="31">
        <f t="shared" ref="N17:N32" si="3">+I17/F17</f>
        <v>0.7089333333333333</v>
      </c>
      <c r="O17" s="18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2.75" x14ac:dyDescent="0.2">
      <c r="A18" s="17" t="s">
        <v>105</v>
      </c>
      <c r="B18" s="29" t="s">
        <v>82</v>
      </c>
      <c r="C18" s="17" t="s">
        <v>172</v>
      </c>
      <c r="D18" s="30">
        <v>800</v>
      </c>
      <c r="E18" s="30">
        <v>-380</v>
      </c>
      <c r="F18" s="30">
        <v>420</v>
      </c>
      <c r="G18" s="30">
        <v>0</v>
      </c>
      <c r="H18" s="30">
        <v>420</v>
      </c>
      <c r="I18" s="30">
        <v>420</v>
      </c>
      <c r="J18" s="30">
        <v>420</v>
      </c>
      <c r="K18" s="30">
        <v>0</v>
      </c>
      <c r="L18" s="39">
        <v>0</v>
      </c>
      <c r="M18" s="30">
        <v>0</v>
      </c>
      <c r="N18" s="31">
        <f t="shared" si="3"/>
        <v>1</v>
      </c>
      <c r="O18" s="18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.75" x14ac:dyDescent="0.2">
      <c r="A19" s="17" t="s">
        <v>106</v>
      </c>
      <c r="B19" s="29" t="s">
        <v>82</v>
      </c>
      <c r="C19" s="17" t="s">
        <v>196</v>
      </c>
      <c r="D19" s="30">
        <v>14400</v>
      </c>
      <c r="E19" s="30">
        <v>-7400</v>
      </c>
      <c r="F19" s="30">
        <v>7000</v>
      </c>
      <c r="G19" s="30">
        <v>0</v>
      </c>
      <c r="H19" s="30">
        <v>6999.99</v>
      </c>
      <c r="I19" s="30">
        <v>6999.99</v>
      </c>
      <c r="J19" s="30">
        <v>6999.99</v>
      </c>
      <c r="K19" s="30">
        <v>0.01</v>
      </c>
      <c r="L19" s="39">
        <v>0</v>
      </c>
      <c r="M19" s="30">
        <v>0</v>
      </c>
      <c r="N19" s="31">
        <f t="shared" si="3"/>
        <v>0.9999985714285714</v>
      </c>
      <c r="O19" s="18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.75" x14ac:dyDescent="0.2">
      <c r="A20" s="17" t="s">
        <v>107</v>
      </c>
      <c r="B20" s="29" t="s">
        <v>82</v>
      </c>
      <c r="C20" s="17" t="s">
        <v>195</v>
      </c>
      <c r="D20" s="30">
        <v>0</v>
      </c>
      <c r="E20" s="30">
        <v>672</v>
      </c>
      <c r="F20" s="30">
        <v>672</v>
      </c>
      <c r="G20" s="30">
        <v>572.20000000000005</v>
      </c>
      <c r="H20" s="30">
        <v>0</v>
      </c>
      <c r="I20" s="30">
        <v>0</v>
      </c>
      <c r="J20" s="30">
        <v>0</v>
      </c>
      <c r="K20" s="30">
        <v>99.8</v>
      </c>
      <c r="L20" s="39">
        <v>0</v>
      </c>
      <c r="M20" s="30">
        <v>0</v>
      </c>
      <c r="N20" s="31">
        <f t="shared" si="3"/>
        <v>0</v>
      </c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5.75" customHeight="1" x14ac:dyDescent="0.2">
      <c r="A21" s="17" t="s">
        <v>108</v>
      </c>
      <c r="B21" s="29" t="s">
        <v>82</v>
      </c>
      <c r="C21" s="17" t="s">
        <v>194</v>
      </c>
      <c r="D21" s="30">
        <v>7500</v>
      </c>
      <c r="E21" s="30">
        <v>-571.41999999999996</v>
      </c>
      <c r="F21" s="30">
        <v>6928.58</v>
      </c>
      <c r="G21" s="30">
        <v>1578.26</v>
      </c>
      <c r="H21" s="30">
        <v>5350.32</v>
      </c>
      <c r="I21" s="30">
        <v>5350.32</v>
      </c>
      <c r="J21" s="30">
        <v>4472.66</v>
      </c>
      <c r="K21" s="30">
        <v>0</v>
      </c>
      <c r="L21" s="39">
        <v>0</v>
      </c>
      <c r="M21" s="30">
        <v>877.66</v>
      </c>
      <c r="N21" s="31">
        <f t="shared" si="3"/>
        <v>0.77221017870905728</v>
      </c>
      <c r="O21" s="18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5.75" customHeight="1" x14ac:dyDescent="0.2">
      <c r="A22" s="17" t="s">
        <v>226</v>
      </c>
      <c r="B22" s="29" t="s">
        <v>82</v>
      </c>
      <c r="C22" s="37" t="s">
        <v>227</v>
      </c>
      <c r="D22" s="30">
        <v>0</v>
      </c>
      <c r="E22" s="30">
        <v>3700</v>
      </c>
      <c r="F22" s="30">
        <v>3700</v>
      </c>
      <c r="G22" s="30">
        <v>482.61</v>
      </c>
      <c r="H22" s="30">
        <v>3217.39</v>
      </c>
      <c r="I22" s="30">
        <v>3217.39</v>
      </c>
      <c r="J22" s="30">
        <v>1608.69</v>
      </c>
      <c r="K22" s="30">
        <v>0</v>
      </c>
      <c r="L22" s="39">
        <v>0</v>
      </c>
      <c r="M22" s="30">
        <v>1608.7</v>
      </c>
      <c r="N22" s="31">
        <f t="shared" si="3"/>
        <v>0.86956486486486484</v>
      </c>
      <c r="O22" s="18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.75" customHeight="1" x14ac:dyDescent="0.2">
      <c r="A23" s="17" t="s">
        <v>109</v>
      </c>
      <c r="B23" s="29" t="s">
        <v>82</v>
      </c>
      <c r="C23" s="17" t="s">
        <v>193</v>
      </c>
      <c r="D23" s="30">
        <v>950</v>
      </c>
      <c r="E23" s="30">
        <v>235</v>
      </c>
      <c r="F23" s="30">
        <v>1185</v>
      </c>
      <c r="G23" s="30">
        <v>0</v>
      </c>
      <c r="H23" s="30">
        <v>1161.99</v>
      </c>
      <c r="I23" s="30">
        <v>1161.99</v>
      </c>
      <c r="J23" s="30">
        <v>1161.99</v>
      </c>
      <c r="K23" s="30">
        <v>23.01</v>
      </c>
      <c r="L23" s="39">
        <v>0</v>
      </c>
      <c r="M23" s="30">
        <v>0</v>
      </c>
      <c r="N23" s="31">
        <f t="shared" si="3"/>
        <v>0.98058227848101265</v>
      </c>
      <c r="O23" s="18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.75" customHeight="1" x14ac:dyDescent="0.2">
      <c r="A24" s="17" t="s">
        <v>110</v>
      </c>
      <c r="B24" s="29" t="s">
        <v>82</v>
      </c>
      <c r="C24" s="17" t="s">
        <v>59</v>
      </c>
      <c r="D24" s="30">
        <v>0</v>
      </c>
      <c r="E24" s="30">
        <v>595</v>
      </c>
      <c r="F24" s="30">
        <v>595</v>
      </c>
      <c r="G24" s="30">
        <v>0</v>
      </c>
      <c r="H24" s="30">
        <v>595</v>
      </c>
      <c r="I24" s="30">
        <v>595</v>
      </c>
      <c r="J24" s="30">
        <v>0</v>
      </c>
      <c r="K24" s="30">
        <v>0</v>
      </c>
      <c r="L24" s="39">
        <v>0</v>
      </c>
      <c r="M24" s="30">
        <v>595</v>
      </c>
      <c r="N24" s="31">
        <f t="shared" si="3"/>
        <v>1</v>
      </c>
      <c r="O24" s="18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.75" customHeight="1" x14ac:dyDescent="0.2">
      <c r="A25" s="17" t="s">
        <v>111</v>
      </c>
      <c r="B25" s="29" t="s">
        <v>82</v>
      </c>
      <c r="C25" s="17" t="s">
        <v>143</v>
      </c>
      <c r="D25" s="30">
        <v>1500</v>
      </c>
      <c r="E25" s="30">
        <v>532</v>
      </c>
      <c r="F25" s="30">
        <v>2032</v>
      </c>
      <c r="G25" s="30">
        <v>0</v>
      </c>
      <c r="H25" s="30">
        <v>2032</v>
      </c>
      <c r="I25" s="30">
        <v>2032</v>
      </c>
      <c r="J25" s="30">
        <v>2032</v>
      </c>
      <c r="K25" s="30">
        <v>0</v>
      </c>
      <c r="L25" s="39">
        <v>0</v>
      </c>
      <c r="M25" s="30">
        <v>0</v>
      </c>
      <c r="N25" s="31">
        <f t="shared" si="3"/>
        <v>1</v>
      </c>
      <c r="O25" s="18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5.75" customHeight="1" x14ac:dyDescent="0.2">
      <c r="A26" s="17" t="s">
        <v>112</v>
      </c>
      <c r="B26" s="29" t="s">
        <v>82</v>
      </c>
      <c r="C26" s="17" t="s">
        <v>192</v>
      </c>
      <c r="D26" s="30">
        <v>2000</v>
      </c>
      <c r="E26" s="30">
        <v>602.38</v>
      </c>
      <c r="F26" s="30">
        <v>2602.38</v>
      </c>
      <c r="G26" s="30">
        <v>1543.01</v>
      </c>
      <c r="H26" s="30">
        <v>1059.3699999999999</v>
      </c>
      <c r="I26" s="30">
        <v>1059.3699999999999</v>
      </c>
      <c r="J26" s="30">
        <v>798.48</v>
      </c>
      <c r="K26" s="30">
        <v>0</v>
      </c>
      <c r="L26" s="39">
        <v>0</v>
      </c>
      <c r="M26" s="30">
        <v>260.89</v>
      </c>
      <c r="N26" s="31">
        <f t="shared" si="3"/>
        <v>0.40707736764039065</v>
      </c>
      <c r="O26" s="18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5.75" customHeight="1" x14ac:dyDescent="0.2">
      <c r="A27" s="17" t="s">
        <v>113</v>
      </c>
      <c r="B27" s="29" t="s">
        <v>82</v>
      </c>
      <c r="C27" s="17" t="s">
        <v>61</v>
      </c>
      <c r="D27" s="30">
        <v>2000</v>
      </c>
      <c r="E27" s="30">
        <v>0</v>
      </c>
      <c r="F27" s="30">
        <v>2000</v>
      </c>
      <c r="G27" s="30">
        <v>361.89</v>
      </c>
      <c r="H27" s="30">
        <v>1638.07</v>
      </c>
      <c r="I27" s="30">
        <v>1638.07</v>
      </c>
      <c r="J27" s="30">
        <v>1638.07</v>
      </c>
      <c r="K27" s="30">
        <v>0.04</v>
      </c>
      <c r="L27" s="39">
        <v>0</v>
      </c>
      <c r="M27" s="30">
        <v>0</v>
      </c>
      <c r="N27" s="31">
        <f t="shared" si="3"/>
        <v>0.81903499999999996</v>
      </c>
      <c r="O27" s="18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5.75" customHeight="1" x14ac:dyDescent="0.2">
      <c r="A28" s="17" t="s">
        <v>114</v>
      </c>
      <c r="B28" s="29" t="s">
        <v>82</v>
      </c>
      <c r="C28" s="17" t="s">
        <v>190</v>
      </c>
      <c r="D28" s="30">
        <v>1500</v>
      </c>
      <c r="E28" s="30">
        <v>238.7</v>
      </c>
      <c r="F28" s="30">
        <v>1738.7</v>
      </c>
      <c r="G28" s="30">
        <v>1017.08</v>
      </c>
      <c r="H28" s="30">
        <v>630.20000000000005</v>
      </c>
      <c r="I28" s="30">
        <v>630.20000000000005</v>
      </c>
      <c r="J28" s="30">
        <v>0</v>
      </c>
      <c r="K28" s="30">
        <v>91.42</v>
      </c>
      <c r="L28" s="39">
        <v>0</v>
      </c>
      <c r="M28" s="30">
        <v>630.20000000000005</v>
      </c>
      <c r="N28" s="31">
        <f t="shared" si="3"/>
        <v>0.36245470754011622</v>
      </c>
      <c r="O28" s="18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5.75" customHeight="1" x14ac:dyDescent="0.2">
      <c r="A29" s="17" t="s">
        <v>115</v>
      </c>
      <c r="B29" s="29" t="s">
        <v>82</v>
      </c>
      <c r="C29" s="17" t="s">
        <v>191</v>
      </c>
      <c r="D29" s="30">
        <v>0</v>
      </c>
      <c r="E29" s="30">
        <v>7222</v>
      </c>
      <c r="F29" s="30">
        <v>7222</v>
      </c>
      <c r="G29" s="30">
        <v>3.5</v>
      </c>
      <c r="H29" s="30">
        <v>7218.5</v>
      </c>
      <c r="I29" s="30">
        <v>7218.5</v>
      </c>
      <c r="J29" s="30">
        <v>126.32</v>
      </c>
      <c r="K29" s="30">
        <v>0</v>
      </c>
      <c r="L29" s="39">
        <v>0</v>
      </c>
      <c r="M29" s="30">
        <v>7092.18</v>
      </c>
      <c r="N29" s="31">
        <f t="shared" si="3"/>
        <v>0.99951536970368315</v>
      </c>
      <c r="O29" s="18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.75" customHeight="1" x14ac:dyDescent="0.2">
      <c r="A30" s="17" t="s">
        <v>116</v>
      </c>
      <c r="B30" s="29" t="s">
        <v>82</v>
      </c>
      <c r="C30" s="17" t="s">
        <v>189</v>
      </c>
      <c r="D30" s="30">
        <v>7000</v>
      </c>
      <c r="E30" s="30">
        <v>7002.52</v>
      </c>
      <c r="F30" s="30">
        <v>14002.52</v>
      </c>
      <c r="G30" s="30">
        <v>1612.35</v>
      </c>
      <c r="H30" s="30">
        <v>12112.69</v>
      </c>
      <c r="I30" s="30">
        <v>12112.69</v>
      </c>
      <c r="J30" s="30">
        <v>10147.450000000001</v>
      </c>
      <c r="K30" s="30">
        <v>277.48</v>
      </c>
      <c r="L30" s="39">
        <v>0</v>
      </c>
      <c r="M30" s="30">
        <v>1965.24</v>
      </c>
      <c r="N30" s="31">
        <f t="shared" si="3"/>
        <v>0.86503643629860916</v>
      </c>
      <c r="O30" s="18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5.75" customHeight="1" x14ac:dyDescent="0.2">
      <c r="A31" s="17" t="s">
        <v>229</v>
      </c>
      <c r="B31" s="29" t="s">
        <v>82</v>
      </c>
      <c r="C31" s="17" t="s">
        <v>228</v>
      </c>
      <c r="D31" s="30">
        <v>0</v>
      </c>
      <c r="E31" s="30">
        <v>1000</v>
      </c>
      <c r="F31" s="30">
        <v>1000</v>
      </c>
      <c r="G31" s="30">
        <v>850</v>
      </c>
      <c r="H31" s="30">
        <v>0</v>
      </c>
      <c r="I31" s="30">
        <v>0</v>
      </c>
      <c r="J31" s="30">
        <v>0</v>
      </c>
      <c r="K31" s="30">
        <v>150</v>
      </c>
      <c r="L31" s="39">
        <v>0</v>
      </c>
      <c r="M31" s="30">
        <v>0</v>
      </c>
      <c r="N31" s="31">
        <f t="shared" si="3"/>
        <v>0</v>
      </c>
      <c r="O31" s="18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5.75" customHeight="1" x14ac:dyDescent="0.2">
      <c r="A32" s="17" t="s">
        <v>230</v>
      </c>
      <c r="B32" s="29" t="s">
        <v>82</v>
      </c>
      <c r="C32" s="17" t="s">
        <v>72</v>
      </c>
      <c r="D32" s="30">
        <v>0</v>
      </c>
      <c r="E32" s="30">
        <v>600</v>
      </c>
      <c r="F32" s="30">
        <v>600</v>
      </c>
      <c r="G32" s="30">
        <v>530.01</v>
      </c>
      <c r="H32" s="30">
        <v>0</v>
      </c>
      <c r="I32" s="30">
        <v>0</v>
      </c>
      <c r="J32" s="30">
        <v>0</v>
      </c>
      <c r="K32" s="30">
        <v>69.989999999999995</v>
      </c>
      <c r="L32" s="39">
        <v>0</v>
      </c>
      <c r="M32" s="30">
        <v>0</v>
      </c>
      <c r="N32" s="31">
        <f t="shared" si="3"/>
        <v>0</v>
      </c>
      <c r="O32" s="18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5.75" customHeight="1" x14ac:dyDescent="0.2">
      <c r="A33" s="22">
        <v>53</v>
      </c>
      <c r="B33" s="28" t="s">
        <v>82</v>
      </c>
      <c r="C33" s="28" t="s">
        <v>82</v>
      </c>
      <c r="D33" s="32">
        <f>+SUM(D13:D32)</f>
        <v>50115.020000000004</v>
      </c>
      <c r="E33" s="32">
        <f t="shared" ref="E33:M33" si="4">+SUM(E13:E32)</f>
        <v>32133.68</v>
      </c>
      <c r="F33" s="32">
        <f t="shared" si="4"/>
        <v>82248.7</v>
      </c>
      <c r="G33" s="32">
        <f t="shared" si="4"/>
        <v>13216.81</v>
      </c>
      <c r="H33" s="32">
        <f t="shared" si="4"/>
        <v>64002.2</v>
      </c>
      <c r="I33" s="32">
        <f t="shared" si="4"/>
        <v>64002.2</v>
      </c>
      <c r="J33" s="32">
        <f t="shared" si="4"/>
        <v>41852.44</v>
      </c>
      <c r="K33" s="32">
        <f t="shared" si="4"/>
        <v>5029.6900000000005</v>
      </c>
      <c r="L33" s="32">
        <f t="shared" si="4"/>
        <v>0</v>
      </c>
      <c r="M33" s="32">
        <f t="shared" si="4"/>
        <v>22149.760000000002</v>
      </c>
      <c r="N33" s="33">
        <f t="shared" ref="N33:N66" si="5">+I33/F33</f>
        <v>0.77815454833936581</v>
      </c>
      <c r="O33" s="21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5.75" customHeight="1" x14ac:dyDescent="0.2">
      <c r="A34" s="17" t="s">
        <v>117</v>
      </c>
      <c r="B34" s="29" t="s">
        <v>83</v>
      </c>
      <c r="C34" s="17" t="s">
        <v>188</v>
      </c>
      <c r="D34" s="30">
        <v>1000</v>
      </c>
      <c r="E34" s="30">
        <v>1860.32</v>
      </c>
      <c r="F34" s="30">
        <v>2860.32</v>
      </c>
      <c r="G34" s="30">
        <v>0</v>
      </c>
      <c r="H34" s="30">
        <v>1286.1600000000001</v>
      </c>
      <c r="I34" s="30">
        <v>1286.1600000000001</v>
      </c>
      <c r="J34" s="30">
        <v>1286.1600000000001</v>
      </c>
      <c r="K34" s="30">
        <v>1574.16</v>
      </c>
      <c r="L34" s="39">
        <v>0</v>
      </c>
      <c r="M34" s="30">
        <v>0</v>
      </c>
      <c r="N34" s="31">
        <f t="shared" si="5"/>
        <v>0.4496559825474073</v>
      </c>
      <c r="O34" s="18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5.75" customHeight="1" x14ac:dyDescent="0.2">
      <c r="A35" s="17" t="s">
        <v>118</v>
      </c>
      <c r="B35" s="29" t="s">
        <v>83</v>
      </c>
      <c r="C35" s="17" t="s">
        <v>187</v>
      </c>
      <c r="D35" s="30">
        <v>10000</v>
      </c>
      <c r="E35" s="30">
        <v>-1000</v>
      </c>
      <c r="F35" s="30">
        <v>9000</v>
      </c>
      <c r="G35" s="30">
        <v>152.85</v>
      </c>
      <c r="H35" s="30">
        <v>7206.6</v>
      </c>
      <c r="I35" s="30">
        <v>7206.6</v>
      </c>
      <c r="J35" s="30">
        <v>7206.6</v>
      </c>
      <c r="K35" s="30">
        <v>1640.55</v>
      </c>
      <c r="L35" s="39">
        <v>0</v>
      </c>
      <c r="M35" s="30">
        <v>0</v>
      </c>
      <c r="N35" s="31">
        <f t="shared" si="5"/>
        <v>0.80073333333333341</v>
      </c>
      <c r="O35" s="18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5.75" customHeight="1" x14ac:dyDescent="0.2">
      <c r="A36" s="17" t="s">
        <v>119</v>
      </c>
      <c r="B36" s="29" t="s">
        <v>83</v>
      </c>
      <c r="C36" s="17" t="s">
        <v>186</v>
      </c>
      <c r="D36" s="30">
        <v>0</v>
      </c>
      <c r="E36" s="30">
        <v>600</v>
      </c>
      <c r="F36" s="30">
        <v>600</v>
      </c>
      <c r="G36" s="30">
        <v>316.61</v>
      </c>
      <c r="H36" s="30">
        <v>283.39</v>
      </c>
      <c r="I36" s="30">
        <v>283.39</v>
      </c>
      <c r="J36" s="30">
        <v>283.39</v>
      </c>
      <c r="K36" s="30">
        <v>0</v>
      </c>
      <c r="L36" s="39">
        <v>0</v>
      </c>
      <c r="M36" s="30">
        <v>0</v>
      </c>
      <c r="N36" s="31">
        <f t="shared" si="5"/>
        <v>0.47231666666666666</v>
      </c>
      <c r="O36" s="18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5.75" customHeight="1" x14ac:dyDescent="0.2">
      <c r="A37" s="22">
        <v>57</v>
      </c>
      <c r="B37" s="28" t="s">
        <v>83</v>
      </c>
      <c r="C37" s="28" t="s">
        <v>83</v>
      </c>
      <c r="D37" s="32">
        <f>+SUM(D34:D36)</f>
        <v>11000</v>
      </c>
      <c r="E37" s="32">
        <f t="shared" ref="E37:M37" si="6">+SUM(E34:E36)</f>
        <v>1460.32</v>
      </c>
      <c r="F37" s="32">
        <f t="shared" si="6"/>
        <v>12460.32</v>
      </c>
      <c r="G37" s="32">
        <f t="shared" si="6"/>
        <v>469.46000000000004</v>
      </c>
      <c r="H37" s="32">
        <f t="shared" si="6"/>
        <v>8776.15</v>
      </c>
      <c r="I37" s="32">
        <f t="shared" si="6"/>
        <v>8776.15</v>
      </c>
      <c r="J37" s="32">
        <f t="shared" si="6"/>
        <v>8776.15</v>
      </c>
      <c r="K37" s="32">
        <f t="shared" si="6"/>
        <v>3214.71</v>
      </c>
      <c r="L37" s="32">
        <f t="shared" si="6"/>
        <v>0</v>
      </c>
      <c r="M37" s="32">
        <f t="shared" si="6"/>
        <v>0</v>
      </c>
      <c r="N37" s="33">
        <f t="shared" si="5"/>
        <v>0.70432781822617718</v>
      </c>
      <c r="O37" s="21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5.75" customHeight="1" x14ac:dyDescent="0.2">
      <c r="A38" s="17" t="s">
        <v>215</v>
      </c>
      <c r="B38" s="35" t="s">
        <v>214</v>
      </c>
      <c r="C38" s="35" t="s">
        <v>213</v>
      </c>
      <c r="D38" s="36">
        <v>0</v>
      </c>
      <c r="E38" s="36">
        <v>2246.19</v>
      </c>
      <c r="F38" s="36">
        <v>2246.19</v>
      </c>
      <c r="G38" s="36">
        <v>0</v>
      </c>
      <c r="H38" s="36">
        <v>2246.19</v>
      </c>
      <c r="I38" s="36">
        <v>2246.19</v>
      </c>
      <c r="J38" s="36">
        <v>2246.19</v>
      </c>
      <c r="K38" s="36">
        <v>0</v>
      </c>
      <c r="L38" s="39">
        <v>0</v>
      </c>
      <c r="M38" s="36">
        <v>0</v>
      </c>
      <c r="N38" s="31">
        <f t="shared" si="5"/>
        <v>1</v>
      </c>
      <c r="O38" s="21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5.75" customHeight="1" x14ac:dyDescent="0.2">
      <c r="A39" s="22">
        <v>58</v>
      </c>
      <c r="B39" s="28" t="s">
        <v>214</v>
      </c>
      <c r="C39" s="28" t="s">
        <v>214</v>
      </c>
      <c r="D39" s="32">
        <f>+D38</f>
        <v>0</v>
      </c>
      <c r="E39" s="32">
        <v>2246.19</v>
      </c>
      <c r="F39" s="32">
        <v>2246.19</v>
      </c>
      <c r="G39" s="32">
        <v>0</v>
      </c>
      <c r="H39" s="32">
        <v>2246.19</v>
      </c>
      <c r="I39" s="32">
        <v>2246.19</v>
      </c>
      <c r="J39" s="32">
        <v>2246.19</v>
      </c>
      <c r="K39" s="32">
        <v>0</v>
      </c>
      <c r="L39" s="32">
        <v>0</v>
      </c>
      <c r="M39" s="32">
        <v>0</v>
      </c>
      <c r="N39" s="33"/>
      <c r="O39" s="21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.75" customHeight="1" x14ac:dyDescent="0.2">
      <c r="A40" s="17" t="s">
        <v>120</v>
      </c>
      <c r="B40" s="29" t="s">
        <v>84</v>
      </c>
      <c r="C40" s="17" t="s">
        <v>42</v>
      </c>
      <c r="D40" s="30">
        <v>23086.080000000002</v>
      </c>
      <c r="E40" s="30">
        <v>0</v>
      </c>
      <c r="F40" s="30">
        <v>23086.080000000002</v>
      </c>
      <c r="G40" s="30">
        <v>0</v>
      </c>
      <c r="H40" s="30">
        <v>23086.080000000002</v>
      </c>
      <c r="I40" s="30">
        <v>23086.080000000002</v>
      </c>
      <c r="J40" s="30">
        <v>22030.1</v>
      </c>
      <c r="K40" s="30">
        <v>0</v>
      </c>
      <c r="L40" s="39">
        <v>0</v>
      </c>
      <c r="M40" s="30">
        <v>1055.98</v>
      </c>
      <c r="N40" s="31">
        <f t="shared" si="5"/>
        <v>1</v>
      </c>
      <c r="O40" s="18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75" customHeight="1" x14ac:dyDescent="0.2">
      <c r="A41" s="17" t="s">
        <v>121</v>
      </c>
      <c r="B41" s="29" t="s">
        <v>84</v>
      </c>
      <c r="C41" s="17" t="s">
        <v>43</v>
      </c>
      <c r="D41" s="30">
        <v>41616</v>
      </c>
      <c r="E41" s="30">
        <v>-5336.88</v>
      </c>
      <c r="F41" s="30">
        <v>36279.120000000003</v>
      </c>
      <c r="G41" s="30">
        <v>0</v>
      </c>
      <c r="H41" s="30">
        <v>35643.35</v>
      </c>
      <c r="I41" s="30">
        <v>35643.35</v>
      </c>
      <c r="J41" s="30">
        <v>35245.96</v>
      </c>
      <c r="K41" s="30">
        <v>635.77</v>
      </c>
      <c r="L41" s="39">
        <v>0</v>
      </c>
      <c r="M41" s="30">
        <v>397.39</v>
      </c>
      <c r="N41" s="31">
        <f t="shared" si="5"/>
        <v>0.98247559477738144</v>
      </c>
      <c r="O41" s="18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5.75" customHeight="1" x14ac:dyDescent="0.2">
      <c r="A42" s="17" t="s">
        <v>122</v>
      </c>
      <c r="B42" s="29" t="s">
        <v>84</v>
      </c>
      <c r="C42" s="17" t="s">
        <v>44</v>
      </c>
      <c r="D42" s="30">
        <v>55467.91</v>
      </c>
      <c r="E42" s="30">
        <v>53177.02</v>
      </c>
      <c r="F42" s="30">
        <v>108644.93</v>
      </c>
      <c r="G42" s="30">
        <v>0</v>
      </c>
      <c r="H42" s="30">
        <v>89605.93</v>
      </c>
      <c r="I42" s="30">
        <v>89605.93</v>
      </c>
      <c r="J42" s="30">
        <v>67629.63</v>
      </c>
      <c r="K42" s="30">
        <v>19039</v>
      </c>
      <c r="L42" s="39">
        <v>0</v>
      </c>
      <c r="M42" s="30">
        <v>21976.3</v>
      </c>
      <c r="N42" s="31">
        <f t="shared" si="5"/>
        <v>0.82475942503713706</v>
      </c>
      <c r="O42" s="18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5.75" customHeight="1" x14ac:dyDescent="0.2">
      <c r="A43" s="17" t="s">
        <v>123</v>
      </c>
      <c r="B43" s="29" t="s">
        <v>84</v>
      </c>
      <c r="C43" s="17" t="s">
        <v>185</v>
      </c>
      <c r="D43" s="30">
        <v>33580</v>
      </c>
      <c r="E43" s="30">
        <v>40499.85</v>
      </c>
      <c r="F43" s="30">
        <v>74079.850000000006</v>
      </c>
      <c r="G43" s="30">
        <v>0</v>
      </c>
      <c r="H43" s="30">
        <v>60739.6</v>
      </c>
      <c r="I43" s="30">
        <v>60739.6</v>
      </c>
      <c r="J43" s="30">
        <v>47441.66</v>
      </c>
      <c r="K43" s="30">
        <v>13340.25</v>
      </c>
      <c r="L43" s="39">
        <v>0</v>
      </c>
      <c r="M43" s="30">
        <v>13297.94</v>
      </c>
      <c r="N43" s="31">
        <f t="shared" si="5"/>
        <v>0.81992066668601504</v>
      </c>
      <c r="O43" s="18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5.75" customHeight="1" x14ac:dyDescent="0.2">
      <c r="A44" s="17" t="s">
        <v>124</v>
      </c>
      <c r="B44" s="29" t="s">
        <v>84</v>
      </c>
      <c r="C44" s="17" t="s">
        <v>47</v>
      </c>
      <c r="D44" s="30">
        <v>600201</v>
      </c>
      <c r="E44" s="30">
        <v>644172.54</v>
      </c>
      <c r="F44" s="30">
        <v>1244373.54</v>
      </c>
      <c r="G44" s="30">
        <v>0</v>
      </c>
      <c r="H44" s="30">
        <v>1070836.28</v>
      </c>
      <c r="I44" s="30">
        <v>1070836.28</v>
      </c>
      <c r="J44" s="30">
        <v>1048990.1100000001</v>
      </c>
      <c r="K44" s="30">
        <v>173537.26</v>
      </c>
      <c r="L44" s="39">
        <v>0</v>
      </c>
      <c r="M44" s="30">
        <v>21846.17</v>
      </c>
      <c r="N44" s="31">
        <f t="shared" si="5"/>
        <v>0.86054247022963859</v>
      </c>
      <c r="O44" s="18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5.75" customHeight="1" x14ac:dyDescent="0.2">
      <c r="A45" s="17" t="s">
        <v>125</v>
      </c>
      <c r="B45" s="29" t="s">
        <v>84</v>
      </c>
      <c r="C45" s="17" t="s">
        <v>48</v>
      </c>
      <c r="D45" s="30">
        <v>711.84</v>
      </c>
      <c r="E45" s="30">
        <v>-711.84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9">
        <v>0</v>
      </c>
      <c r="M45" s="30">
        <v>0</v>
      </c>
      <c r="N45" s="31" t="s">
        <v>208</v>
      </c>
      <c r="O45" s="18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5.75" customHeight="1" x14ac:dyDescent="0.2">
      <c r="A46" s="17" t="s">
        <v>126</v>
      </c>
      <c r="B46" s="29" t="s">
        <v>84</v>
      </c>
      <c r="C46" s="17" t="s">
        <v>184</v>
      </c>
      <c r="D46" s="30">
        <v>77752.11</v>
      </c>
      <c r="E46" s="30">
        <v>75854.41</v>
      </c>
      <c r="F46" s="30">
        <v>153606.51999999999</v>
      </c>
      <c r="G46" s="30">
        <v>0</v>
      </c>
      <c r="H46" s="30">
        <v>131784.32000000001</v>
      </c>
      <c r="I46" s="30">
        <v>131784.32000000001</v>
      </c>
      <c r="J46" s="30">
        <v>118987.92</v>
      </c>
      <c r="K46" s="30">
        <v>21822.2</v>
      </c>
      <c r="L46" s="39">
        <v>0</v>
      </c>
      <c r="M46" s="30">
        <v>12796.4</v>
      </c>
      <c r="N46" s="31">
        <f t="shared" si="5"/>
        <v>0.85793441580474594</v>
      </c>
      <c r="O46" s="18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5.75" customHeight="1" x14ac:dyDescent="0.2">
      <c r="A47" s="17" t="s">
        <v>127</v>
      </c>
      <c r="B47" s="29" t="s">
        <v>84</v>
      </c>
      <c r="C47" s="17" t="s">
        <v>50</v>
      </c>
      <c r="D47" s="30">
        <v>55467.91</v>
      </c>
      <c r="E47" s="30">
        <v>53168.95</v>
      </c>
      <c r="F47" s="30">
        <v>108636.86</v>
      </c>
      <c r="G47" s="30">
        <v>0</v>
      </c>
      <c r="H47" s="30">
        <v>54365.5</v>
      </c>
      <c r="I47" s="30">
        <v>54365.5</v>
      </c>
      <c r="J47" s="30">
        <v>54326.35</v>
      </c>
      <c r="K47" s="30">
        <v>54271.360000000001</v>
      </c>
      <c r="L47" s="39">
        <v>0</v>
      </c>
      <c r="M47" s="30">
        <v>39.15</v>
      </c>
      <c r="N47" s="31">
        <f t="shared" si="5"/>
        <v>0.5004332783550629</v>
      </c>
      <c r="O47" s="18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5.75" customHeight="1" x14ac:dyDescent="0.2">
      <c r="A48" s="17" t="s">
        <v>128</v>
      </c>
      <c r="B48" s="29" t="s">
        <v>84</v>
      </c>
      <c r="C48" s="17" t="s">
        <v>51</v>
      </c>
      <c r="D48" s="30">
        <v>9100</v>
      </c>
      <c r="E48" s="30">
        <v>-4198.58</v>
      </c>
      <c r="F48" s="30">
        <v>4901.42</v>
      </c>
      <c r="G48" s="30">
        <v>0</v>
      </c>
      <c r="H48" s="30">
        <v>36.26</v>
      </c>
      <c r="I48" s="30">
        <v>36.26</v>
      </c>
      <c r="J48" s="30">
        <v>0</v>
      </c>
      <c r="K48" s="30">
        <v>4865.16</v>
      </c>
      <c r="L48" s="39">
        <v>0</v>
      </c>
      <c r="M48" s="30">
        <v>36.26</v>
      </c>
      <c r="N48" s="31">
        <f t="shared" si="5"/>
        <v>7.3978561314884256E-3</v>
      </c>
      <c r="O48" s="18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5.75" customHeight="1" x14ac:dyDescent="0.2">
      <c r="A49" s="22">
        <v>71</v>
      </c>
      <c r="B49" s="28" t="s">
        <v>84</v>
      </c>
      <c r="C49" s="28" t="s">
        <v>84</v>
      </c>
      <c r="D49" s="32">
        <f>+SUM(D40:D48)</f>
        <v>896982.85</v>
      </c>
      <c r="E49" s="32">
        <f t="shared" ref="E49:M49" si="7">+SUM(E40:E48)</f>
        <v>856625.47000000009</v>
      </c>
      <c r="F49" s="32">
        <f t="shared" si="7"/>
        <v>1753608.32</v>
      </c>
      <c r="G49" s="32">
        <f t="shared" si="7"/>
        <v>0</v>
      </c>
      <c r="H49" s="32">
        <f t="shared" si="7"/>
        <v>1466097.32</v>
      </c>
      <c r="I49" s="32">
        <f t="shared" si="7"/>
        <v>1466097.32</v>
      </c>
      <c r="J49" s="32">
        <f t="shared" si="7"/>
        <v>1394651.7300000002</v>
      </c>
      <c r="K49" s="32">
        <f t="shared" si="7"/>
        <v>287511</v>
      </c>
      <c r="L49" s="32">
        <f t="shared" si="7"/>
        <v>0</v>
      </c>
      <c r="M49" s="32">
        <f t="shared" si="7"/>
        <v>71445.589999999982</v>
      </c>
      <c r="N49" s="33">
        <f t="shared" si="5"/>
        <v>0.83604605616834671</v>
      </c>
      <c r="O49" s="21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5.75" customHeight="1" x14ac:dyDescent="0.2">
      <c r="A50" s="17" t="s">
        <v>129</v>
      </c>
      <c r="B50" s="29" t="s">
        <v>85</v>
      </c>
      <c r="C50" s="17" t="s">
        <v>181</v>
      </c>
      <c r="D50" s="30">
        <v>0</v>
      </c>
      <c r="E50" s="30">
        <v>924.33</v>
      </c>
      <c r="F50" s="30">
        <v>924.33</v>
      </c>
      <c r="G50" s="30">
        <v>0</v>
      </c>
      <c r="H50" s="30">
        <v>40.89</v>
      </c>
      <c r="I50" s="30">
        <v>40.89</v>
      </c>
      <c r="J50" s="30">
        <v>40.89</v>
      </c>
      <c r="K50" s="30">
        <v>883.44</v>
      </c>
      <c r="L50" s="39">
        <v>0</v>
      </c>
      <c r="M50" s="30">
        <v>0</v>
      </c>
      <c r="N50" s="31">
        <f t="shared" si="5"/>
        <v>4.4237447664795038E-2</v>
      </c>
      <c r="O50" s="18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5.75" customHeight="1" x14ac:dyDescent="0.2">
      <c r="A51" s="17" t="s">
        <v>130</v>
      </c>
      <c r="B51" s="29" t="s">
        <v>85</v>
      </c>
      <c r="C51" s="17" t="s">
        <v>180</v>
      </c>
      <c r="D51" s="30">
        <v>0</v>
      </c>
      <c r="E51" s="30">
        <v>1361.52</v>
      </c>
      <c r="F51" s="30">
        <v>1361.52</v>
      </c>
      <c r="G51" s="30">
        <v>0.2</v>
      </c>
      <c r="H51" s="30">
        <v>384.67</v>
      </c>
      <c r="I51" s="30">
        <v>384.67</v>
      </c>
      <c r="J51" s="30">
        <v>384.67</v>
      </c>
      <c r="K51" s="30">
        <v>976.65</v>
      </c>
      <c r="L51" s="39">
        <v>0</v>
      </c>
      <c r="M51" s="30">
        <v>0</v>
      </c>
      <c r="N51" s="31">
        <f t="shared" si="5"/>
        <v>0.28252981961337331</v>
      </c>
      <c r="O51" s="18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5.75" customHeight="1" x14ac:dyDescent="0.2">
      <c r="A52" s="17" t="s">
        <v>131</v>
      </c>
      <c r="B52" s="29" t="s">
        <v>85</v>
      </c>
      <c r="C52" s="17" t="s">
        <v>179</v>
      </c>
      <c r="D52" s="30">
        <v>0</v>
      </c>
      <c r="E52" s="30">
        <v>2620.02</v>
      </c>
      <c r="F52" s="30">
        <v>2620.02</v>
      </c>
      <c r="G52" s="30">
        <v>0</v>
      </c>
      <c r="H52" s="30">
        <v>1469.41</v>
      </c>
      <c r="I52" s="30">
        <v>1469.41</v>
      </c>
      <c r="J52" s="30">
        <v>1469.41</v>
      </c>
      <c r="K52" s="30">
        <v>1150.6099999999999</v>
      </c>
      <c r="L52" s="39">
        <v>0</v>
      </c>
      <c r="M52" s="30">
        <v>0</v>
      </c>
      <c r="N52" s="31">
        <f t="shared" si="5"/>
        <v>0.56083923023488369</v>
      </c>
      <c r="O52" s="18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5.75" customHeight="1" x14ac:dyDescent="0.2">
      <c r="A53" s="17" t="s">
        <v>132</v>
      </c>
      <c r="B53" s="29" t="s">
        <v>85</v>
      </c>
      <c r="C53" s="17" t="s">
        <v>178</v>
      </c>
      <c r="D53" s="30">
        <v>41179.360000000001</v>
      </c>
      <c r="E53" s="30">
        <v>235853.94</v>
      </c>
      <c r="F53" s="30">
        <v>277033.3</v>
      </c>
      <c r="G53" s="30">
        <v>153113.60999999999</v>
      </c>
      <c r="H53" s="30">
        <v>111424.16</v>
      </c>
      <c r="I53" s="30">
        <v>108644.36</v>
      </c>
      <c r="J53" s="30">
        <v>95920.8</v>
      </c>
      <c r="K53" s="30">
        <v>12495.53</v>
      </c>
      <c r="L53" s="39">
        <v>2779.8</v>
      </c>
      <c r="M53" s="30">
        <v>12723.56</v>
      </c>
      <c r="N53" s="31">
        <f t="shared" si="5"/>
        <v>0.39217076069916507</v>
      </c>
      <c r="O53" s="18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5.75" customHeight="1" x14ac:dyDescent="0.2">
      <c r="A54" s="17" t="s">
        <v>216</v>
      </c>
      <c r="B54" s="29" t="s">
        <v>85</v>
      </c>
      <c r="C54" s="17" t="s">
        <v>177</v>
      </c>
      <c r="D54" s="30">
        <v>0</v>
      </c>
      <c r="E54" s="30">
        <v>120</v>
      </c>
      <c r="F54" s="30">
        <v>120</v>
      </c>
      <c r="G54" s="30">
        <v>0</v>
      </c>
      <c r="H54" s="30">
        <v>60</v>
      </c>
      <c r="I54" s="30">
        <v>60</v>
      </c>
      <c r="J54" s="30">
        <v>1.65</v>
      </c>
      <c r="K54" s="30">
        <v>60</v>
      </c>
      <c r="L54" s="39">
        <v>0</v>
      </c>
      <c r="M54" s="30">
        <v>58.35</v>
      </c>
      <c r="N54" s="31">
        <f t="shared" si="5"/>
        <v>0.5</v>
      </c>
      <c r="O54" s="18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5.75" customHeight="1" x14ac:dyDescent="0.2">
      <c r="A55" s="17" t="s">
        <v>133</v>
      </c>
      <c r="B55" s="29" t="s">
        <v>85</v>
      </c>
      <c r="C55" s="17" t="s">
        <v>183</v>
      </c>
      <c r="D55" s="30">
        <v>500</v>
      </c>
      <c r="E55" s="30">
        <v>2150</v>
      </c>
      <c r="F55" s="30">
        <v>2650</v>
      </c>
      <c r="G55" s="30">
        <v>0</v>
      </c>
      <c r="H55" s="30">
        <v>190</v>
      </c>
      <c r="I55" s="30">
        <v>190</v>
      </c>
      <c r="J55" s="30">
        <v>190</v>
      </c>
      <c r="K55" s="30">
        <v>2460</v>
      </c>
      <c r="L55" s="39">
        <v>0</v>
      </c>
      <c r="M55" s="30">
        <v>0</v>
      </c>
      <c r="N55" s="31">
        <f t="shared" si="5"/>
        <v>7.1698113207547168E-2</v>
      </c>
      <c r="O55" s="18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5.75" customHeight="1" x14ac:dyDescent="0.2">
      <c r="A56" s="17" t="s">
        <v>134</v>
      </c>
      <c r="B56" s="29" t="s">
        <v>85</v>
      </c>
      <c r="C56" s="17" t="s">
        <v>182</v>
      </c>
      <c r="D56" s="30">
        <v>6500</v>
      </c>
      <c r="E56" s="30">
        <v>-2300</v>
      </c>
      <c r="F56" s="30">
        <v>4200</v>
      </c>
      <c r="G56" s="30">
        <v>756.6</v>
      </c>
      <c r="H56" s="30">
        <v>3433.8</v>
      </c>
      <c r="I56" s="30">
        <v>3433.8</v>
      </c>
      <c r="J56" s="30">
        <v>0</v>
      </c>
      <c r="K56" s="30">
        <v>9.6</v>
      </c>
      <c r="L56" s="39">
        <v>0</v>
      </c>
      <c r="M56" s="30">
        <v>3433.8</v>
      </c>
      <c r="N56" s="31">
        <v>0</v>
      </c>
      <c r="O56" s="18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5.75" customHeight="1" x14ac:dyDescent="0.2">
      <c r="A57" s="37" t="s">
        <v>224</v>
      </c>
      <c r="B57" s="29" t="s">
        <v>85</v>
      </c>
      <c r="C57" s="17" t="s">
        <v>225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9">
        <v>0</v>
      </c>
      <c r="M57" s="30">
        <v>0</v>
      </c>
      <c r="N57" s="31" t="s">
        <v>208</v>
      </c>
      <c r="O57" s="18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5.75" customHeight="1" x14ac:dyDescent="0.2">
      <c r="A58" s="37" t="s">
        <v>231</v>
      </c>
      <c r="B58" s="29" t="s">
        <v>85</v>
      </c>
      <c r="C58" s="17" t="s">
        <v>234</v>
      </c>
      <c r="D58" s="30"/>
      <c r="E58" s="30">
        <v>30576</v>
      </c>
      <c r="F58" s="30">
        <v>30576</v>
      </c>
      <c r="G58" s="30">
        <v>0</v>
      </c>
      <c r="H58" s="30">
        <v>30576</v>
      </c>
      <c r="I58" s="30">
        <v>30576</v>
      </c>
      <c r="J58" s="30">
        <v>0</v>
      </c>
      <c r="K58" s="30">
        <v>0</v>
      </c>
      <c r="L58" s="39">
        <v>0</v>
      </c>
      <c r="M58" s="30">
        <v>30576</v>
      </c>
      <c r="N58" s="31">
        <f t="shared" si="5"/>
        <v>1</v>
      </c>
      <c r="O58" s="18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5.75" customHeight="1" x14ac:dyDescent="0.2">
      <c r="A59" s="17" t="s">
        <v>135</v>
      </c>
      <c r="B59" s="29" t="s">
        <v>85</v>
      </c>
      <c r="C59" s="17" t="s">
        <v>53</v>
      </c>
      <c r="D59" s="30">
        <v>84102.5</v>
      </c>
      <c r="E59" s="30">
        <v>338496.83</v>
      </c>
      <c r="F59" s="30">
        <v>422599.33</v>
      </c>
      <c r="G59" s="30">
        <v>94211.62</v>
      </c>
      <c r="H59" s="30">
        <v>236909.24</v>
      </c>
      <c r="I59" s="30">
        <v>236909.24</v>
      </c>
      <c r="J59" s="30">
        <v>189723.13</v>
      </c>
      <c r="K59" s="30">
        <v>91478.47</v>
      </c>
      <c r="L59" s="39">
        <v>0</v>
      </c>
      <c r="M59" s="30">
        <v>47186.11</v>
      </c>
      <c r="N59" s="31">
        <f t="shared" si="5"/>
        <v>0.56060013157143429</v>
      </c>
      <c r="O59" s="18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5.75" customHeight="1" x14ac:dyDescent="0.2">
      <c r="A60" s="17" t="s">
        <v>136</v>
      </c>
      <c r="B60" s="29" t="s">
        <v>85</v>
      </c>
      <c r="C60" s="17" t="s">
        <v>54</v>
      </c>
      <c r="D60" s="30">
        <v>300</v>
      </c>
      <c r="E60" s="30">
        <v>-300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9">
        <v>0</v>
      </c>
      <c r="M60" s="30">
        <v>0</v>
      </c>
      <c r="N60" s="31" t="s">
        <v>208</v>
      </c>
      <c r="O60" s="18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5.75" customHeight="1" x14ac:dyDescent="0.2">
      <c r="A61" s="17" t="s">
        <v>137</v>
      </c>
      <c r="B61" s="29" t="s">
        <v>85</v>
      </c>
      <c r="C61" s="17" t="s">
        <v>55</v>
      </c>
      <c r="D61" s="30">
        <v>6500</v>
      </c>
      <c r="E61" s="30">
        <v>-6500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9">
        <v>0</v>
      </c>
      <c r="M61" s="30">
        <v>0</v>
      </c>
      <c r="N61" s="31" t="s">
        <v>208</v>
      </c>
      <c r="O61" s="18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5.75" customHeight="1" x14ac:dyDescent="0.2">
      <c r="A62" s="17" t="s">
        <v>138</v>
      </c>
      <c r="B62" s="29" t="s">
        <v>85</v>
      </c>
      <c r="C62" s="17" t="s">
        <v>56</v>
      </c>
      <c r="D62" s="30">
        <v>14550</v>
      </c>
      <c r="E62" s="30">
        <v>-12860</v>
      </c>
      <c r="F62" s="30">
        <v>1690</v>
      </c>
      <c r="G62" s="30">
        <v>210</v>
      </c>
      <c r="H62" s="30">
        <v>1480</v>
      </c>
      <c r="I62" s="30">
        <v>1480</v>
      </c>
      <c r="J62" s="30">
        <v>0</v>
      </c>
      <c r="K62" s="30">
        <v>0</v>
      </c>
      <c r="L62" s="39">
        <v>0</v>
      </c>
      <c r="M62" s="30">
        <v>1480</v>
      </c>
      <c r="N62" s="31">
        <f t="shared" si="5"/>
        <v>0.87573964497041423</v>
      </c>
      <c r="O62" s="18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5.75" customHeight="1" x14ac:dyDescent="0.2">
      <c r="A63" s="17" t="s">
        <v>139</v>
      </c>
      <c r="B63" s="29" t="s">
        <v>85</v>
      </c>
      <c r="C63" s="17" t="s">
        <v>57</v>
      </c>
      <c r="D63" s="30">
        <v>27000</v>
      </c>
      <c r="E63" s="30">
        <v>72339.100000000006</v>
      </c>
      <c r="F63" s="30">
        <v>99339.1</v>
      </c>
      <c r="G63" s="30">
        <v>71375.62</v>
      </c>
      <c r="H63" s="30">
        <v>21963.26</v>
      </c>
      <c r="I63" s="30">
        <v>21963.26</v>
      </c>
      <c r="J63" s="30">
        <v>19015.37</v>
      </c>
      <c r="K63" s="30">
        <v>6000.22</v>
      </c>
      <c r="L63" s="39">
        <v>0</v>
      </c>
      <c r="M63" s="30">
        <v>2947.89</v>
      </c>
      <c r="N63" s="31">
        <f t="shared" si="5"/>
        <v>0.22109380898357239</v>
      </c>
      <c r="O63" s="18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5.75" customHeight="1" x14ac:dyDescent="0.2">
      <c r="A64" s="17" t="s">
        <v>217</v>
      </c>
      <c r="B64" s="29" t="s">
        <v>85</v>
      </c>
      <c r="C64" s="17" t="s">
        <v>218</v>
      </c>
      <c r="D64" s="30">
        <v>0</v>
      </c>
      <c r="E64" s="30">
        <v>5771.52</v>
      </c>
      <c r="F64" s="30">
        <v>5771.52</v>
      </c>
      <c r="G64" s="30">
        <v>0</v>
      </c>
      <c r="H64" s="30">
        <v>5771.52</v>
      </c>
      <c r="I64" s="30">
        <v>5771.52</v>
      </c>
      <c r="J64" s="30">
        <v>5771.52</v>
      </c>
      <c r="K64" s="30">
        <v>0</v>
      </c>
      <c r="L64" s="39">
        <v>0</v>
      </c>
      <c r="M64" s="30">
        <v>0</v>
      </c>
      <c r="N64" s="31">
        <f t="shared" si="5"/>
        <v>1</v>
      </c>
      <c r="O64" s="18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5.75" customHeight="1" x14ac:dyDescent="0.2">
      <c r="A65" s="17" t="s">
        <v>201</v>
      </c>
      <c r="B65" s="29" t="s">
        <v>85</v>
      </c>
      <c r="C65" s="17" t="s">
        <v>202</v>
      </c>
      <c r="D65" s="30">
        <v>51840</v>
      </c>
      <c r="E65" s="30">
        <v>-51840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9">
        <v>0</v>
      </c>
      <c r="M65" s="30">
        <v>0</v>
      </c>
      <c r="N65" s="31" t="s">
        <v>208</v>
      </c>
      <c r="O65" s="18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5.75" customHeight="1" x14ac:dyDescent="0.2">
      <c r="A66" s="17" t="s">
        <v>140</v>
      </c>
      <c r="B66" s="29" t="s">
        <v>85</v>
      </c>
      <c r="C66" s="17" t="s">
        <v>58</v>
      </c>
      <c r="D66" s="30">
        <v>0</v>
      </c>
      <c r="E66" s="30">
        <v>3600</v>
      </c>
      <c r="F66" s="30">
        <v>3600</v>
      </c>
      <c r="G66" s="30">
        <v>0</v>
      </c>
      <c r="H66" s="30">
        <v>3600</v>
      </c>
      <c r="I66" s="30">
        <v>3600</v>
      </c>
      <c r="J66" s="30">
        <v>3240</v>
      </c>
      <c r="K66" s="30">
        <v>0</v>
      </c>
      <c r="L66" s="39">
        <v>0</v>
      </c>
      <c r="M66" s="30">
        <v>360</v>
      </c>
      <c r="N66" s="31">
        <f t="shared" si="5"/>
        <v>1</v>
      </c>
      <c r="O66" s="18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5.75" customHeight="1" x14ac:dyDescent="0.2">
      <c r="A67" s="17" t="s">
        <v>141</v>
      </c>
      <c r="B67" s="29" t="s">
        <v>85</v>
      </c>
      <c r="C67" s="17" t="s">
        <v>60</v>
      </c>
      <c r="D67" s="30">
        <v>284174.5</v>
      </c>
      <c r="E67" s="30">
        <v>-67216.06</v>
      </c>
      <c r="F67" s="30">
        <v>216958.44</v>
      </c>
      <c r="G67" s="30">
        <v>3144.72</v>
      </c>
      <c r="H67" s="30">
        <v>187846.47</v>
      </c>
      <c r="I67" s="30">
        <v>187846.47</v>
      </c>
      <c r="J67" s="30">
        <v>165965.1</v>
      </c>
      <c r="K67" s="30">
        <v>25967.25</v>
      </c>
      <c r="L67" s="39">
        <v>0</v>
      </c>
      <c r="M67" s="30">
        <v>21881.37</v>
      </c>
      <c r="N67" s="31">
        <v>0</v>
      </c>
      <c r="O67" s="18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5.75" customHeight="1" x14ac:dyDescent="0.2">
      <c r="A68" s="17" t="s">
        <v>142</v>
      </c>
      <c r="B68" s="29" t="s">
        <v>85</v>
      </c>
      <c r="C68" s="17" t="s">
        <v>143</v>
      </c>
      <c r="D68" s="30">
        <v>11495</v>
      </c>
      <c r="E68" s="30">
        <v>2041.95</v>
      </c>
      <c r="F68" s="30">
        <v>13536.95</v>
      </c>
      <c r="G68" s="30">
        <v>884.47</v>
      </c>
      <c r="H68" s="30">
        <v>9010.0499999999993</v>
      </c>
      <c r="I68" s="30">
        <v>9010.0499999999993</v>
      </c>
      <c r="J68" s="30">
        <v>9010.0499999999993</v>
      </c>
      <c r="K68" s="30">
        <v>3642.43</v>
      </c>
      <c r="L68" s="39">
        <v>0</v>
      </c>
      <c r="M68" s="30">
        <v>0</v>
      </c>
      <c r="N68" s="31">
        <f t="shared" ref="N68:N86" si="8">+I68/F68</f>
        <v>0.66558936835845584</v>
      </c>
      <c r="O68" s="18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5.75" customHeight="1" x14ac:dyDescent="0.2">
      <c r="A69" s="17" t="s">
        <v>219</v>
      </c>
      <c r="B69" s="29" t="s">
        <v>85</v>
      </c>
      <c r="C69" s="17" t="s">
        <v>221</v>
      </c>
      <c r="D69" s="30">
        <v>0</v>
      </c>
      <c r="E69" s="30">
        <v>68</v>
      </c>
      <c r="F69" s="30">
        <v>68</v>
      </c>
      <c r="G69" s="30">
        <v>10</v>
      </c>
      <c r="H69" s="30">
        <v>58</v>
      </c>
      <c r="I69" s="30">
        <v>58</v>
      </c>
      <c r="J69" s="30">
        <v>0</v>
      </c>
      <c r="K69" s="30">
        <v>0</v>
      </c>
      <c r="L69" s="39">
        <v>0</v>
      </c>
      <c r="M69" s="30">
        <v>58</v>
      </c>
      <c r="N69" s="31">
        <f t="shared" si="8"/>
        <v>0.8529411764705882</v>
      </c>
      <c r="O69" s="18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5.75" customHeight="1" x14ac:dyDescent="0.2">
      <c r="A70" s="17" t="s">
        <v>144</v>
      </c>
      <c r="B70" s="29" t="s">
        <v>85</v>
      </c>
      <c r="C70" s="17" t="s">
        <v>222</v>
      </c>
      <c r="D70" s="30">
        <v>10233.719999999999</v>
      </c>
      <c r="E70" s="30">
        <v>20858.7</v>
      </c>
      <c r="F70" s="30">
        <v>31092.42</v>
      </c>
      <c r="G70" s="30">
        <v>2283.0300000000002</v>
      </c>
      <c r="H70" s="30">
        <v>18742.060000000001</v>
      </c>
      <c r="I70" s="30">
        <v>18742.060000000001</v>
      </c>
      <c r="J70" s="30">
        <v>14299.66</v>
      </c>
      <c r="K70" s="30">
        <v>10067.33</v>
      </c>
      <c r="L70" s="39">
        <v>0</v>
      </c>
      <c r="M70" s="30">
        <v>4442.3999999999996</v>
      </c>
      <c r="N70" s="31">
        <f t="shared" si="8"/>
        <v>0.60278550206127413</v>
      </c>
      <c r="O70" s="18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5.75" customHeight="1" x14ac:dyDescent="0.2">
      <c r="A71" s="17" t="s">
        <v>145</v>
      </c>
      <c r="B71" s="29" t="s">
        <v>85</v>
      </c>
      <c r="C71" s="17" t="s">
        <v>62</v>
      </c>
      <c r="D71" s="30">
        <v>8000</v>
      </c>
      <c r="E71" s="30">
        <v>19407.43</v>
      </c>
      <c r="F71" s="30">
        <v>27407.43</v>
      </c>
      <c r="G71" s="30">
        <v>3882.33</v>
      </c>
      <c r="H71" s="30">
        <v>15942.9</v>
      </c>
      <c r="I71" s="30">
        <v>15942.9</v>
      </c>
      <c r="J71" s="30">
        <v>14733.72</v>
      </c>
      <c r="K71" s="30">
        <v>7582.2</v>
      </c>
      <c r="L71" s="39">
        <v>0</v>
      </c>
      <c r="M71" s="30">
        <v>1209.18</v>
      </c>
      <c r="N71" s="31">
        <f t="shared" si="8"/>
        <v>0.58169992589600705</v>
      </c>
      <c r="O71" s="18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5.75" customHeight="1" x14ac:dyDescent="0.2">
      <c r="A72" s="17" t="s">
        <v>146</v>
      </c>
      <c r="B72" s="29" t="s">
        <v>85</v>
      </c>
      <c r="C72" s="17" t="s">
        <v>63</v>
      </c>
      <c r="D72" s="30">
        <v>600</v>
      </c>
      <c r="E72" s="30">
        <v>2136</v>
      </c>
      <c r="F72" s="30">
        <v>2736</v>
      </c>
      <c r="G72" s="30">
        <v>134.15</v>
      </c>
      <c r="H72" s="30">
        <v>2529.85</v>
      </c>
      <c r="I72" s="30">
        <v>2529.85</v>
      </c>
      <c r="J72" s="30">
        <v>1749.25</v>
      </c>
      <c r="K72" s="30">
        <v>72</v>
      </c>
      <c r="L72" s="39">
        <v>0</v>
      </c>
      <c r="M72" s="30">
        <v>780.6</v>
      </c>
      <c r="N72" s="31">
        <f t="shared" si="8"/>
        <v>0.92465277777777777</v>
      </c>
      <c r="O72" s="18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5.75" customHeight="1" x14ac:dyDescent="0.2">
      <c r="A73" s="17" t="s">
        <v>147</v>
      </c>
      <c r="B73" s="29" t="s">
        <v>85</v>
      </c>
      <c r="C73" s="17" t="s">
        <v>64</v>
      </c>
      <c r="D73" s="30">
        <v>15000</v>
      </c>
      <c r="E73" s="30">
        <v>56363.16</v>
      </c>
      <c r="F73" s="30">
        <v>71363.16</v>
      </c>
      <c r="G73" s="30">
        <v>60424.29</v>
      </c>
      <c r="H73" s="30">
        <v>3720.51</v>
      </c>
      <c r="I73" s="30">
        <v>3720.51</v>
      </c>
      <c r="J73" s="30">
        <v>3720.51</v>
      </c>
      <c r="K73" s="30">
        <v>7218.36</v>
      </c>
      <c r="L73" s="39">
        <v>0</v>
      </c>
      <c r="M73" s="30">
        <v>0</v>
      </c>
      <c r="N73" s="31">
        <f t="shared" si="8"/>
        <v>5.2134883040493164E-2</v>
      </c>
      <c r="O73" s="18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5.75" customHeight="1" x14ac:dyDescent="0.2">
      <c r="A74" s="17" t="s">
        <v>148</v>
      </c>
      <c r="B74" s="29" t="s">
        <v>85</v>
      </c>
      <c r="C74" s="17" t="s">
        <v>65</v>
      </c>
      <c r="D74" s="30">
        <v>209055</v>
      </c>
      <c r="E74" s="30">
        <v>-86441.61</v>
      </c>
      <c r="F74" s="30">
        <v>122613.39</v>
      </c>
      <c r="G74" s="30">
        <v>7889.56</v>
      </c>
      <c r="H74" s="30">
        <v>114723.83</v>
      </c>
      <c r="I74" s="30">
        <v>114723.83</v>
      </c>
      <c r="J74" s="30">
        <v>114723.83</v>
      </c>
      <c r="K74" s="30">
        <v>0</v>
      </c>
      <c r="L74" s="39">
        <v>0</v>
      </c>
      <c r="M74" s="30">
        <v>0</v>
      </c>
      <c r="N74" s="31">
        <f t="shared" si="8"/>
        <v>0.93565498841521311</v>
      </c>
      <c r="O74" s="18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5.75" customHeight="1" x14ac:dyDescent="0.2">
      <c r="A75" s="17" t="s">
        <v>149</v>
      </c>
      <c r="B75" s="29" t="s">
        <v>85</v>
      </c>
      <c r="C75" s="17" t="s">
        <v>66</v>
      </c>
      <c r="D75" s="30">
        <v>20173.830000000002</v>
      </c>
      <c r="E75" s="30">
        <v>1978.66</v>
      </c>
      <c r="F75" s="30">
        <v>22152.49</v>
      </c>
      <c r="G75" s="30">
        <v>85.8</v>
      </c>
      <c r="H75" s="30">
        <v>14300.43</v>
      </c>
      <c r="I75" s="30">
        <v>14300.43</v>
      </c>
      <c r="J75" s="30">
        <v>14217.7</v>
      </c>
      <c r="K75" s="30">
        <v>7766.26</v>
      </c>
      <c r="L75" s="39">
        <v>0</v>
      </c>
      <c r="M75" s="30">
        <v>82.73</v>
      </c>
      <c r="N75" s="31">
        <f t="shared" si="8"/>
        <v>0.64554503805215568</v>
      </c>
      <c r="O75" s="18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5.75" customHeight="1" x14ac:dyDescent="0.2">
      <c r="A76" s="17" t="s">
        <v>150</v>
      </c>
      <c r="B76" s="29" t="s">
        <v>85</v>
      </c>
      <c r="C76" s="17" t="s">
        <v>67</v>
      </c>
      <c r="D76" s="30">
        <v>8000</v>
      </c>
      <c r="E76" s="30">
        <v>-7805</v>
      </c>
      <c r="F76" s="30">
        <v>195</v>
      </c>
      <c r="G76" s="30">
        <v>0</v>
      </c>
      <c r="H76" s="30">
        <v>195</v>
      </c>
      <c r="I76" s="30">
        <v>195</v>
      </c>
      <c r="J76" s="30">
        <v>0</v>
      </c>
      <c r="K76" s="30">
        <v>0</v>
      </c>
      <c r="L76" s="39">
        <v>0</v>
      </c>
      <c r="M76" s="30">
        <v>195</v>
      </c>
      <c r="N76" s="31">
        <f t="shared" si="8"/>
        <v>1</v>
      </c>
      <c r="O76" s="18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5.75" customHeight="1" x14ac:dyDescent="0.2">
      <c r="A77" s="17" t="s">
        <v>151</v>
      </c>
      <c r="B77" s="29" t="s">
        <v>85</v>
      </c>
      <c r="C77" s="17" t="s">
        <v>68</v>
      </c>
      <c r="D77" s="30">
        <v>16476.150000000001</v>
      </c>
      <c r="E77" s="30">
        <v>3764.05</v>
      </c>
      <c r="F77" s="30">
        <v>20240.2</v>
      </c>
      <c r="G77" s="30">
        <v>211.94</v>
      </c>
      <c r="H77" s="30">
        <v>2415.8000000000002</v>
      </c>
      <c r="I77" s="30">
        <v>2415.8000000000002</v>
      </c>
      <c r="J77" s="30">
        <v>2415.8000000000002</v>
      </c>
      <c r="K77" s="30">
        <v>17612.46</v>
      </c>
      <c r="L77" s="39">
        <v>0</v>
      </c>
      <c r="M77" s="30">
        <v>0</v>
      </c>
      <c r="N77" s="31">
        <f t="shared" si="8"/>
        <v>0.11935652809754844</v>
      </c>
      <c r="O77" s="18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5.75" customHeight="1" x14ac:dyDescent="0.2">
      <c r="A78" s="17" t="s">
        <v>220</v>
      </c>
      <c r="B78" s="29" t="s">
        <v>85</v>
      </c>
      <c r="C78" s="17" t="s">
        <v>223</v>
      </c>
      <c r="D78" s="30">
        <v>0</v>
      </c>
      <c r="E78" s="30">
        <v>1671</v>
      </c>
      <c r="F78" s="30">
        <v>1671</v>
      </c>
      <c r="G78" s="30">
        <v>0</v>
      </c>
      <c r="H78" s="30">
        <v>1575.2</v>
      </c>
      <c r="I78" s="30">
        <v>1575.2</v>
      </c>
      <c r="J78" s="30">
        <v>231</v>
      </c>
      <c r="K78" s="30">
        <v>95.8</v>
      </c>
      <c r="L78" s="39">
        <v>0</v>
      </c>
      <c r="M78" s="30">
        <v>1344.2</v>
      </c>
      <c r="N78" s="31">
        <f t="shared" si="8"/>
        <v>0.94266906044284859</v>
      </c>
      <c r="O78" s="18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5.75" customHeight="1" x14ac:dyDescent="0.2">
      <c r="A79" s="17" t="s">
        <v>152</v>
      </c>
      <c r="B79" s="29" t="s">
        <v>85</v>
      </c>
      <c r="C79" s="17" t="s">
        <v>69</v>
      </c>
      <c r="D79" s="30">
        <v>1500</v>
      </c>
      <c r="E79" s="30">
        <v>5500</v>
      </c>
      <c r="F79" s="30">
        <v>7000</v>
      </c>
      <c r="G79" s="30">
        <v>0</v>
      </c>
      <c r="H79" s="30">
        <v>0</v>
      </c>
      <c r="I79" s="30">
        <v>0</v>
      </c>
      <c r="J79" s="30">
        <v>0</v>
      </c>
      <c r="K79" s="30">
        <v>7000</v>
      </c>
      <c r="L79" s="39">
        <v>0</v>
      </c>
      <c r="M79" s="30">
        <v>0</v>
      </c>
      <c r="N79" s="31">
        <f t="shared" si="8"/>
        <v>0</v>
      </c>
      <c r="O79" s="18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5.75" customHeight="1" x14ac:dyDescent="0.2">
      <c r="A80" s="17" t="s">
        <v>153</v>
      </c>
      <c r="B80" s="29" t="s">
        <v>85</v>
      </c>
      <c r="C80" s="17" t="s">
        <v>70</v>
      </c>
      <c r="D80" s="30">
        <v>7000</v>
      </c>
      <c r="E80" s="30">
        <v>-6080.61</v>
      </c>
      <c r="F80" s="30">
        <v>919.39</v>
      </c>
      <c r="G80" s="30">
        <v>0</v>
      </c>
      <c r="H80" s="30">
        <v>919.39</v>
      </c>
      <c r="I80" s="30">
        <v>919.39</v>
      </c>
      <c r="J80" s="30">
        <v>16.09</v>
      </c>
      <c r="K80" s="30">
        <v>0</v>
      </c>
      <c r="L80" s="39">
        <v>0</v>
      </c>
      <c r="M80" s="30">
        <v>903.3</v>
      </c>
      <c r="N80" s="31">
        <f t="shared" si="8"/>
        <v>1</v>
      </c>
      <c r="O80" s="18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5.75" customHeight="1" x14ac:dyDescent="0.2">
      <c r="A81" s="17" t="s">
        <v>154</v>
      </c>
      <c r="B81" s="29" t="s">
        <v>85</v>
      </c>
      <c r="C81" s="17" t="s">
        <v>71</v>
      </c>
      <c r="D81" s="30">
        <v>4061.16</v>
      </c>
      <c r="E81" s="30">
        <v>5753.84</v>
      </c>
      <c r="F81" s="30">
        <v>9815</v>
      </c>
      <c r="G81" s="30">
        <v>0</v>
      </c>
      <c r="H81" s="30">
        <v>3882</v>
      </c>
      <c r="I81" s="30">
        <v>3882</v>
      </c>
      <c r="J81" s="30">
        <v>3882</v>
      </c>
      <c r="K81" s="30">
        <v>5933</v>
      </c>
      <c r="L81" s="39">
        <v>0</v>
      </c>
      <c r="M81" s="30">
        <v>0</v>
      </c>
      <c r="N81" s="31">
        <f t="shared" si="8"/>
        <v>0.39551706571574119</v>
      </c>
      <c r="O81" s="18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5.75" customHeight="1" x14ac:dyDescent="0.2">
      <c r="A82" s="17" t="s">
        <v>233</v>
      </c>
      <c r="B82" s="29" t="s">
        <v>85</v>
      </c>
      <c r="C82" s="17" t="s">
        <v>72</v>
      </c>
      <c r="D82" s="30">
        <v>2169</v>
      </c>
      <c r="E82" s="30">
        <v>-428.82</v>
      </c>
      <c r="F82" s="30">
        <v>1740.18</v>
      </c>
      <c r="G82" s="30">
        <v>0</v>
      </c>
      <c r="H82" s="30">
        <v>1737.18</v>
      </c>
      <c r="I82" s="30">
        <v>1737.18</v>
      </c>
      <c r="J82" s="30">
        <v>1252.83</v>
      </c>
      <c r="K82" s="30">
        <v>3</v>
      </c>
      <c r="L82" s="39">
        <v>0</v>
      </c>
      <c r="M82" s="30">
        <v>484.35</v>
      </c>
      <c r="N82" s="31">
        <f t="shared" si="8"/>
        <v>0.99827604040961282</v>
      </c>
      <c r="O82" s="18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5.75" customHeight="1" x14ac:dyDescent="0.2">
      <c r="A83" s="17" t="s">
        <v>155</v>
      </c>
      <c r="B83" s="29" t="s">
        <v>85</v>
      </c>
      <c r="C83" s="17" t="s">
        <v>73</v>
      </c>
      <c r="D83" s="30">
        <v>843.48</v>
      </c>
      <c r="E83" s="30">
        <v>-661.48</v>
      </c>
      <c r="F83" s="30">
        <v>182</v>
      </c>
      <c r="G83" s="30">
        <v>0</v>
      </c>
      <c r="H83" s="30">
        <v>182</v>
      </c>
      <c r="I83" s="30">
        <v>182</v>
      </c>
      <c r="J83" s="30">
        <v>182</v>
      </c>
      <c r="K83" s="30">
        <v>0</v>
      </c>
      <c r="L83" s="39">
        <v>0</v>
      </c>
      <c r="M83" s="30">
        <v>0</v>
      </c>
      <c r="N83" s="31">
        <f t="shared" si="8"/>
        <v>1</v>
      </c>
      <c r="O83" s="18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5.75" customHeight="1" x14ac:dyDescent="0.2">
      <c r="A84" s="17" t="s">
        <v>198</v>
      </c>
      <c r="B84" s="29" t="s">
        <v>85</v>
      </c>
      <c r="C84" s="17" t="s">
        <v>78</v>
      </c>
      <c r="D84" s="30">
        <v>255</v>
      </c>
      <c r="E84" s="30">
        <v>-140</v>
      </c>
      <c r="F84" s="30">
        <v>115</v>
      </c>
      <c r="G84" s="30">
        <v>0</v>
      </c>
      <c r="H84" s="30">
        <v>105</v>
      </c>
      <c r="I84" s="30">
        <v>105</v>
      </c>
      <c r="J84" s="30">
        <v>105</v>
      </c>
      <c r="K84" s="30">
        <v>10</v>
      </c>
      <c r="L84" s="39">
        <v>0</v>
      </c>
      <c r="M84" s="30">
        <v>0</v>
      </c>
      <c r="N84" s="31">
        <f t="shared" si="8"/>
        <v>0.91304347826086951</v>
      </c>
      <c r="O84" s="18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5.75" customHeight="1" x14ac:dyDescent="0.2">
      <c r="A85" s="17" t="s">
        <v>232</v>
      </c>
      <c r="B85" s="29" t="s">
        <v>85</v>
      </c>
      <c r="C85" s="17" t="s">
        <v>74</v>
      </c>
      <c r="D85" s="30">
        <v>6430</v>
      </c>
      <c r="E85" s="30">
        <v>-2781.95</v>
      </c>
      <c r="F85" s="30">
        <v>3648.05</v>
      </c>
      <c r="G85" s="30">
        <v>0</v>
      </c>
      <c r="H85" s="30">
        <v>3648.05</v>
      </c>
      <c r="I85" s="30">
        <v>3648.05</v>
      </c>
      <c r="J85" s="30">
        <v>32.520000000000003</v>
      </c>
      <c r="K85" s="30">
        <v>0</v>
      </c>
      <c r="L85" s="39">
        <v>0</v>
      </c>
      <c r="M85" s="30">
        <v>3615.53</v>
      </c>
      <c r="N85" s="31">
        <f t="shared" si="8"/>
        <v>1</v>
      </c>
      <c r="O85" s="18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5.75" customHeight="1" x14ac:dyDescent="0.2">
      <c r="A86" s="17" t="s">
        <v>174</v>
      </c>
      <c r="B86" s="29" t="s">
        <v>85</v>
      </c>
      <c r="C86" s="17" t="s">
        <v>175</v>
      </c>
      <c r="D86" s="30">
        <v>300</v>
      </c>
      <c r="E86" s="30">
        <v>549</v>
      </c>
      <c r="F86" s="30">
        <v>849</v>
      </c>
      <c r="G86" s="30">
        <v>0</v>
      </c>
      <c r="H86" s="30">
        <v>849</v>
      </c>
      <c r="I86" s="30">
        <v>849</v>
      </c>
      <c r="J86" s="30">
        <v>849</v>
      </c>
      <c r="K86" s="30">
        <v>0</v>
      </c>
      <c r="L86" s="39">
        <v>0</v>
      </c>
      <c r="M86" s="30">
        <v>0</v>
      </c>
      <c r="N86" s="31">
        <f t="shared" si="8"/>
        <v>1</v>
      </c>
      <c r="O86" s="18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5.75" customHeight="1" x14ac:dyDescent="0.2">
      <c r="A87" s="17" t="s">
        <v>156</v>
      </c>
      <c r="B87" s="29" t="s">
        <v>85</v>
      </c>
      <c r="C87" s="17" t="s">
        <v>167</v>
      </c>
      <c r="D87" s="30">
        <v>0</v>
      </c>
      <c r="E87" s="30">
        <v>72</v>
      </c>
      <c r="F87" s="30">
        <v>72</v>
      </c>
      <c r="G87" s="30">
        <v>0</v>
      </c>
      <c r="H87" s="30">
        <v>0</v>
      </c>
      <c r="I87" s="30">
        <v>0</v>
      </c>
      <c r="J87" s="30">
        <v>0</v>
      </c>
      <c r="K87" s="30">
        <v>72</v>
      </c>
      <c r="L87" s="39">
        <v>0</v>
      </c>
      <c r="M87" s="30">
        <v>0</v>
      </c>
      <c r="N87" s="31">
        <f t="shared" ref="N87:N97" si="9">+I87/F87</f>
        <v>0</v>
      </c>
      <c r="O87" s="18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5.75" customHeight="1" x14ac:dyDescent="0.2">
      <c r="A88" s="22">
        <v>73</v>
      </c>
      <c r="B88" s="28" t="s">
        <v>85</v>
      </c>
      <c r="C88" s="28" t="s">
        <v>85</v>
      </c>
      <c r="D88" s="32">
        <f>+SUM(D50:D87)</f>
        <v>838238.7</v>
      </c>
      <c r="E88" s="32">
        <f t="shared" ref="E88:M88" si="10">+SUM(E50:E87)</f>
        <v>568621.52000000014</v>
      </c>
      <c r="F88" s="32">
        <f t="shared" si="10"/>
        <v>1406860.2199999995</v>
      </c>
      <c r="G88" s="32">
        <f t="shared" si="10"/>
        <v>398617.94</v>
      </c>
      <c r="H88" s="32">
        <f t="shared" si="10"/>
        <v>799685.67000000027</v>
      </c>
      <c r="I88" s="32">
        <f t="shared" si="10"/>
        <v>796905.87000000023</v>
      </c>
      <c r="J88" s="32">
        <f t="shared" si="10"/>
        <v>663143.49999999988</v>
      </c>
      <c r="K88" s="32">
        <f t="shared" si="10"/>
        <v>208556.61</v>
      </c>
      <c r="L88" s="32">
        <f t="shared" si="10"/>
        <v>2779.8</v>
      </c>
      <c r="M88" s="32">
        <f t="shared" si="10"/>
        <v>133762.37</v>
      </c>
      <c r="N88" s="33">
        <f t="shared" si="9"/>
        <v>0.56644281974224886</v>
      </c>
      <c r="O88" s="21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5.75" customHeight="1" x14ac:dyDescent="0.2">
      <c r="A89" s="17" t="s">
        <v>205</v>
      </c>
      <c r="B89" s="29" t="s">
        <v>203</v>
      </c>
      <c r="C89" s="17" t="s">
        <v>204</v>
      </c>
      <c r="D89" s="30">
        <v>0</v>
      </c>
      <c r="E89" s="30">
        <v>65342.49</v>
      </c>
      <c r="F89" s="30">
        <v>65342.49</v>
      </c>
      <c r="G89" s="30">
        <v>65137.32</v>
      </c>
      <c r="H89" s="30">
        <v>0</v>
      </c>
      <c r="I89" s="30">
        <v>0</v>
      </c>
      <c r="J89" s="30">
        <v>0</v>
      </c>
      <c r="K89" s="30">
        <v>205.17</v>
      </c>
      <c r="L89" s="39">
        <v>0</v>
      </c>
      <c r="M89" s="30">
        <v>0</v>
      </c>
      <c r="N89" s="34"/>
      <c r="O89" s="18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5.75" customHeight="1" x14ac:dyDescent="0.2">
      <c r="A90" s="22">
        <v>75</v>
      </c>
      <c r="B90" s="28" t="s">
        <v>203</v>
      </c>
      <c r="C90" s="28" t="s">
        <v>203</v>
      </c>
      <c r="D90" s="32">
        <f>+D89</f>
        <v>0</v>
      </c>
      <c r="E90" s="32">
        <v>65342.49</v>
      </c>
      <c r="F90" s="32">
        <v>65342.49</v>
      </c>
      <c r="G90" s="32">
        <v>65137.32</v>
      </c>
      <c r="H90" s="32">
        <v>0</v>
      </c>
      <c r="I90" s="32">
        <v>0</v>
      </c>
      <c r="J90" s="32">
        <v>0</v>
      </c>
      <c r="K90" s="32">
        <v>205.17</v>
      </c>
      <c r="L90" s="32">
        <v>0</v>
      </c>
      <c r="M90" s="32">
        <v>0</v>
      </c>
      <c r="N90" s="33"/>
      <c r="O90" s="18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5.75" customHeight="1" x14ac:dyDescent="0.2">
      <c r="A91" s="17" t="s">
        <v>157</v>
      </c>
      <c r="B91" s="29" t="s">
        <v>86</v>
      </c>
      <c r="C91" s="17" t="s">
        <v>75</v>
      </c>
      <c r="D91" s="30">
        <v>50</v>
      </c>
      <c r="E91" s="30">
        <v>-1.34</v>
      </c>
      <c r="F91" s="30">
        <v>48.66</v>
      </c>
      <c r="G91" s="30">
        <v>0</v>
      </c>
      <c r="H91" s="30">
        <v>48.66</v>
      </c>
      <c r="I91" s="30">
        <v>48.66</v>
      </c>
      <c r="J91" s="30">
        <v>48.66</v>
      </c>
      <c r="K91" s="30">
        <v>0</v>
      </c>
      <c r="L91" s="39">
        <v>0</v>
      </c>
      <c r="M91" s="30">
        <v>0</v>
      </c>
      <c r="N91" s="31">
        <f>+I91/F91</f>
        <v>1</v>
      </c>
      <c r="O91" s="18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5.75" customHeight="1" x14ac:dyDescent="0.2">
      <c r="A92" s="22">
        <v>77</v>
      </c>
      <c r="B92" s="28" t="s">
        <v>86</v>
      </c>
      <c r="C92" s="28" t="s">
        <v>86</v>
      </c>
      <c r="D92" s="32">
        <f>+D91</f>
        <v>50</v>
      </c>
      <c r="E92" s="32">
        <v>-1.34</v>
      </c>
      <c r="F92" s="32">
        <v>48.66</v>
      </c>
      <c r="G92" s="32">
        <v>0</v>
      </c>
      <c r="H92" s="32">
        <v>48.66</v>
      </c>
      <c r="I92" s="32">
        <v>48.66</v>
      </c>
      <c r="J92" s="32">
        <v>48.66</v>
      </c>
      <c r="K92" s="32">
        <v>0</v>
      </c>
      <c r="L92" s="32">
        <v>0</v>
      </c>
      <c r="M92" s="32">
        <v>0</v>
      </c>
      <c r="N92" s="33">
        <f t="shared" si="9"/>
        <v>1</v>
      </c>
      <c r="O92" s="21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5.75" customHeight="1" x14ac:dyDescent="0.2">
      <c r="A93" s="17" t="s">
        <v>158</v>
      </c>
      <c r="B93" s="29" t="s">
        <v>87</v>
      </c>
      <c r="C93" s="17" t="s">
        <v>76</v>
      </c>
      <c r="D93" s="30">
        <v>24669.599999999999</v>
      </c>
      <c r="E93" s="30">
        <v>30921.29</v>
      </c>
      <c r="F93" s="30">
        <v>55590.89</v>
      </c>
      <c r="G93" s="30">
        <v>0</v>
      </c>
      <c r="H93" s="30">
        <v>49312.85</v>
      </c>
      <c r="I93" s="30">
        <v>49312.85</v>
      </c>
      <c r="J93" s="30">
        <v>49312.85</v>
      </c>
      <c r="K93" s="30">
        <v>6278.04</v>
      </c>
      <c r="L93" s="39">
        <v>0</v>
      </c>
      <c r="M93" s="30">
        <v>0</v>
      </c>
      <c r="N93" s="31">
        <f t="shared" si="9"/>
        <v>0.88706710757823803</v>
      </c>
      <c r="O93" s="18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5.75" customHeight="1" x14ac:dyDescent="0.2">
      <c r="A94" s="17" t="s">
        <v>159</v>
      </c>
      <c r="B94" s="29" t="s">
        <v>87</v>
      </c>
      <c r="C94" s="17" t="s">
        <v>77</v>
      </c>
      <c r="D94" s="30">
        <v>133940.54999999999</v>
      </c>
      <c r="E94" s="30">
        <v>-70926.58</v>
      </c>
      <c r="F94" s="30">
        <v>63013.97</v>
      </c>
      <c r="G94" s="30">
        <v>12293.12</v>
      </c>
      <c r="H94" s="30">
        <v>48405.15</v>
      </c>
      <c r="I94" s="30">
        <v>48405.15</v>
      </c>
      <c r="J94" s="30">
        <v>26641.35</v>
      </c>
      <c r="K94" s="30">
        <v>2315.6999999999998</v>
      </c>
      <c r="L94" s="39">
        <v>0</v>
      </c>
      <c r="M94" s="30">
        <v>21763.8</v>
      </c>
      <c r="N94" s="31">
        <f t="shared" si="9"/>
        <v>0.76816537666171492</v>
      </c>
      <c r="O94" s="18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5.75" customHeight="1" x14ac:dyDescent="0.2">
      <c r="A95" s="22">
        <v>78</v>
      </c>
      <c r="B95" s="20" t="s">
        <v>87</v>
      </c>
      <c r="C95" s="28" t="s">
        <v>87</v>
      </c>
      <c r="D95" s="32">
        <f>+SUM(D93:D94)</f>
        <v>158610.15</v>
      </c>
      <c r="E95" s="32">
        <f t="shared" ref="E95:M95" si="11">+SUM(E93:E94)</f>
        <v>-40005.29</v>
      </c>
      <c r="F95" s="32">
        <f t="shared" si="11"/>
        <v>118604.86</v>
      </c>
      <c r="G95" s="32">
        <f t="shared" si="11"/>
        <v>12293.12</v>
      </c>
      <c r="H95" s="32">
        <f t="shared" si="11"/>
        <v>97718</v>
      </c>
      <c r="I95" s="32">
        <f t="shared" si="11"/>
        <v>97718</v>
      </c>
      <c r="J95" s="32">
        <f t="shared" si="11"/>
        <v>75954.2</v>
      </c>
      <c r="K95" s="32">
        <f t="shared" si="11"/>
        <v>8593.74</v>
      </c>
      <c r="L95" s="32">
        <f t="shared" si="11"/>
        <v>0</v>
      </c>
      <c r="M95" s="32">
        <f t="shared" si="11"/>
        <v>21763.8</v>
      </c>
      <c r="N95" s="33">
        <f t="shared" si="9"/>
        <v>0.82389541204298034</v>
      </c>
      <c r="O95" s="21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5.75" customHeight="1" x14ac:dyDescent="0.2">
      <c r="A96" s="17" t="s">
        <v>160</v>
      </c>
      <c r="B96" s="29" t="s">
        <v>88</v>
      </c>
      <c r="C96" s="17" t="s">
        <v>71</v>
      </c>
      <c r="D96" s="30">
        <v>12258.2</v>
      </c>
      <c r="E96" s="30">
        <v>21616.22</v>
      </c>
      <c r="F96" s="30">
        <v>33874.42</v>
      </c>
      <c r="G96" s="30">
        <v>840</v>
      </c>
      <c r="H96" s="30">
        <v>9519.1</v>
      </c>
      <c r="I96" s="30">
        <v>9519.1</v>
      </c>
      <c r="J96" s="30">
        <v>8644.42</v>
      </c>
      <c r="K96" s="30">
        <v>23515.32</v>
      </c>
      <c r="L96" s="39">
        <v>0</v>
      </c>
      <c r="M96" s="30">
        <v>874.68</v>
      </c>
      <c r="N96" s="31">
        <f t="shared" si="9"/>
        <v>0.28101145348023676</v>
      </c>
      <c r="O96" s="18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5.75" customHeight="1" x14ac:dyDescent="0.2">
      <c r="A97" s="17" t="s">
        <v>161</v>
      </c>
      <c r="B97" s="29" t="s">
        <v>88</v>
      </c>
      <c r="C97" s="17" t="s">
        <v>72</v>
      </c>
      <c r="D97" s="30">
        <v>38950</v>
      </c>
      <c r="E97" s="30">
        <v>-6267.69</v>
      </c>
      <c r="F97" s="30">
        <v>32682.31</v>
      </c>
      <c r="G97" s="30">
        <v>3757.8</v>
      </c>
      <c r="H97" s="30">
        <v>13849</v>
      </c>
      <c r="I97" s="30">
        <v>13849</v>
      </c>
      <c r="J97" s="30">
        <v>13028</v>
      </c>
      <c r="K97" s="30">
        <v>15075.51</v>
      </c>
      <c r="L97" s="39">
        <v>0</v>
      </c>
      <c r="M97" s="30">
        <v>821</v>
      </c>
      <c r="N97" s="31">
        <f t="shared" si="9"/>
        <v>0.4237460571177496</v>
      </c>
      <c r="O97" s="18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5.75" customHeight="1" x14ac:dyDescent="0.2">
      <c r="A98" s="17" t="s">
        <v>212</v>
      </c>
      <c r="B98" s="29" t="s">
        <v>88</v>
      </c>
      <c r="C98" s="17" t="s">
        <v>211</v>
      </c>
      <c r="D98" s="30">
        <v>0</v>
      </c>
      <c r="E98" s="30">
        <v>2011.98</v>
      </c>
      <c r="F98" s="30">
        <v>2011.98</v>
      </c>
      <c r="G98" s="30">
        <v>0</v>
      </c>
      <c r="H98" s="30">
        <v>2011.98</v>
      </c>
      <c r="I98" s="30">
        <v>2011.98</v>
      </c>
      <c r="J98" s="30">
        <v>2011.98</v>
      </c>
      <c r="K98" s="30">
        <v>0</v>
      </c>
      <c r="L98" s="39">
        <v>0</v>
      </c>
      <c r="M98" s="30">
        <v>0</v>
      </c>
      <c r="N98" s="31"/>
      <c r="O98" s="18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5.75" customHeight="1" x14ac:dyDescent="0.2">
      <c r="A99" s="17" t="s">
        <v>162</v>
      </c>
      <c r="B99" s="29" t="s">
        <v>88</v>
      </c>
      <c r="C99" s="17" t="s">
        <v>78</v>
      </c>
      <c r="D99" s="30">
        <v>21026.62</v>
      </c>
      <c r="E99" s="30">
        <v>43183.38</v>
      </c>
      <c r="F99" s="30">
        <v>64210</v>
      </c>
      <c r="G99" s="30">
        <v>1112</v>
      </c>
      <c r="H99" s="30">
        <v>18040.5</v>
      </c>
      <c r="I99" s="30">
        <v>18040.5</v>
      </c>
      <c r="J99" s="30">
        <v>10572.52</v>
      </c>
      <c r="K99" s="30">
        <v>45057.5</v>
      </c>
      <c r="L99" s="39">
        <v>0</v>
      </c>
      <c r="M99" s="30">
        <v>7467.98</v>
      </c>
      <c r="N99" s="31">
        <f t="shared" ref="N99:N108" si="12">+I99/F99</f>
        <v>0.28096090951565178</v>
      </c>
      <c r="O99" s="18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5.75" customHeight="1" x14ac:dyDescent="0.2">
      <c r="A100" s="17" t="s">
        <v>207</v>
      </c>
      <c r="B100" s="29" t="s">
        <v>88</v>
      </c>
      <c r="C100" s="17" t="s">
        <v>206</v>
      </c>
      <c r="D100" s="30">
        <v>300</v>
      </c>
      <c r="E100" s="30">
        <v>-300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9">
        <v>0</v>
      </c>
      <c r="M100" s="30">
        <v>0</v>
      </c>
      <c r="N100" s="31" t="s">
        <v>208</v>
      </c>
      <c r="O100" s="18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5.75" customHeight="1" x14ac:dyDescent="0.2">
      <c r="A101" s="17" t="s">
        <v>199</v>
      </c>
      <c r="B101" s="29" t="s">
        <v>88</v>
      </c>
      <c r="C101" s="17" t="s">
        <v>200</v>
      </c>
      <c r="D101" s="30">
        <v>2020</v>
      </c>
      <c r="E101" s="30">
        <v>345.17</v>
      </c>
      <c r="F101" s="30">
        <v>2365.17</v>
      </c>
      <c r="G101" s="30">
        <v>2360</v>
      </c>
      <c r="H101" s="30">
        <v>0</v>
      </c>
      <c r="I101" s="30">
        <v>0</v>
      </c>
      <c r="J101" s="30">
        <v>0</v>
      </c>
      <c r="K101" s="30">
        <v>5.17</v>
      </c>
      <c r="L101" s="39">
        <v>0</v>
      </c>
      <c r="M101" s="30">
        <v>0</v>
      </c>
      <c r="N101" s="31">
        <f t="shared" si="12"/>
        <v>0</v>
      </c>
      <c r="O101" s="18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5.75" customHeight="1" x14ac:dyDescent="0.2">
      <c r="A102" s="17" t="s">
        <v>163</v>
      </c>
      <c r="B102" s="29" t="s">
        <v>88</v>
      </c>
      <c r="C102" s="17" t="s">
        <v>79</v>
      </c>
      <c r="D102" s="30">
        <v>6000</v>
      </c>
      <c r="E102" s="30">
        <v>-6000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9">
        <v>0</v>
      </c>
      <c r="M102" s="30">
        <v>0</v>
      </c>
      <c r="N102" s="31" t="s">
        <v>208</v>
      </c>
      <c r="O102" s="18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5.75" customHeight="1" x14ac:dyDescent="0.2">
      <c r="A103" s="17" t="s">
        <v>210</v>
      </c>
      <c r="B103" s="29" t="s">
        <v>88</v>
      </c>
      <c r="C103" s="17" t="s">
        <v>209</v>
      </c>
      <c r="D103" s="30">
        <v>2000</v>
      </c>
      <c r="E103" s="30">
        <v>-0.5</v>
      </c>
      <c r="F103" s="30">
        <v>1999.5</v>
      </c>
      <c r="G103" s="30">
        <v>0</v>
      </c>
      <c r="H103" s="30">
        <v>1999.5</v>
      </c>
      <c r="I103" s="30">
        <v>1999.5</v>
      </c>
      <c r="J103" s="30">
        <v>1999.5</v>
      </c>
      <c r="K103" s="30">
        <v>0</v>
      </c>
      <c r="L103" s="39">
        <v>0</v>
      </c>
      <c r="M103" s="30">
        <v>0</v>
      </c>
      <c r="N103" s="31" t="s">
        <v>208</v>
      </c>
      <c r="O103" s="18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.75" customHeight="1" x14ac:dyDescent="0.2">
      <c r="A104" s="22">
        <v>84</v>
      </c>
      <c r="B104" s="20" t="s">
        <v>88</v>
      </c>
      <c r="C104" s="28" t="s">
        <v>88</v>
      </c>
      <c r="D104" s="32">
        <f>+SUM(D96:D103)</f>
        <v>82554.819999999992</v>
      </c>
      <c r="E104" s="32">
        <f t="shared" ref="E104:M104" si="13">+SUM(E96:E103)</f>
        <v>54588.56</v>
      </c>
      <c r="F104" s="32">
        <f t="shared" si="13"/>
        <v>137143.38</v>
      </c>
      <c r="G104" s="32">
        <f t="shared" si="13"/>
        <v>8069.8</v>
      </c>
      <c r="H104" s="32">
        <f t="shared" si="13"/>
        <v>45420.08</v>
      </c>
      <c r="I104" s="32">
        <f t="shared" si="13"/>
        <v>45420.08</v>
      </c>
      <c r="J104" s="32">
        <f t="shared" si="13"/>
        <v>36256.42</v>
      </c>
      <c r="K104" s="32">
        <f t="shared" si="13"/>
        <v>83653.5</v>
      </c>
      <c r="L104" s="32">
        <f t="shared" si="13"/>
        <v>0</v>
      </c>
      <c r="M104" s="32">
        <f t="shared" si="13"/>
        <v>9163.66</v>
      </c>
      <c r="N104" s="33">
        <f t="shared" si="12"/>
        <v>0.33118682068357946</v>
      </c>
      <c r="O104" s="21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.75" customHeight="1" x14ac:dyDescent="0.2">
      <c r="A105" s="17" t="s">
        <v>164</v>
      </c>
      <c r="B105" s="29" t="s">
        <v>89</v>
      </c>
      <c r="C105" s="17" t="s">
        <v>80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9">
        <v>0</v>
      </c>
      <c r="M105" s="30">
        <v>0</v>
      </c>
      <c r="N105" s="31" t="s">
        <v>208</v>
      </c>
      <c r="O105" s="18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5.75" customHeight="1" x14ac:dyDescent="0.2">
      <c r="A106" s="22">
        <v>88</v>
      </c>
      <c r="B106" s="20" t="s">
        <v>89</v>
      </c>
      <c r="C106" s="28" t="s">
        <v>89</v>
      </c>
      <c r="D106" s="32">
        <f>+D105</f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3" t="s">
        <v>208</v>
      </c>
      <c r="O106" s="21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5.75" customHeight="1" x14ac:dyDescent="0.2">
      <c r="A107" s="17" t="s">
        <v>165</v>
      </c>
      <c r="B107" s="29" t="s">
        <v>90</v>
      </c>
      <c r="C107" s="17" t="s">
        <v>81</v>
      </c>
      <c r="D107" s="30">
        <v>0</v>
      </c>
      <c r="E107" s="30">
        <v>208909</v>
      </c>
      <c r="F107" s="30">
        <v>208909</v>
      </c>
      <c r="G107" s="30">
        <v>3924.46</v>
      </c>
      <c r="H107" s="30">
        <v>127162.3</v>
      </c>
      <c r="I107" s="30">
        <v>127162.3</v>
      </c>
      <c r="J107" s="30">
        <v>126926.03</v>
      </c>
      <c r="K107" s="30">
        <v>77822.240000000005</v>
      </c>
      <c r="L107" s="39">
        <v>0</v>
      </c>
      <c r="M107" s="30">
        <v>236.27</v>
      </c>
      <c r="N107" s="31">
        <f t="shared" si="12"/>
        <v>0.60869708820586954</v>
      </c>
      <c r="O107" s="18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5.75" customHeight="1" x14ac:dyDescent="0.2">
      <c r="A108" s="22">
        <v>97</v>
      </c>
      <c r="B108" s="28" t="s">
        <v>90</v>
      </c>
      <c r="C108" s="28" t="s">
        <v>90</v>
      </c>
      <c r="D108" s="32">
        <f>+D107</f>
        <v>0</v>
      </c>
      <c r="E108" s="32">
        <f t="shared" ref="E108:M108" si="14">+E107</f>
        <v>208909</v>
      </c>
      <c r="F108" s="32">
        <f t="shared" si="14"/>
        <v>208909</v>
      </c>
      <c r="G108" s="32">
        <f t="shared" si="14"/>
        <v>3924.46</v>
      </c>
      <c r="H108" s="32">
        <f t="shared" si="14"/>
        <v>127162.3</v>
      </c>
      <c r="I108" s="32">
        <f t="shared" si="14"/>
        <v>127162.3</v>
      </c>
      <c r="J108" s="32">
        <f t="shared" si="14"/>
        <v>126926.03</v>
      </c>
      <c r="K108" s="32">
        <f t="shared" si="14"/>
        <v>77822.240000000005</v>
      </c>
      <c r="L108" s="32">
        <f t="shared" si="14"/>
        <v>0</v>
      </c>
      <c r="M108" s="32">
        <f t="shared" si="14"/>
        <v>236.27</v>
      </c>
      <c r="N108" s="33">
        <f t="shared" si="12"/>
        <v>0.60869708820586954</v>
      </c>
      <c r="O108" s="21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5.75" customHeight="1" x14ac:dyDescent="0.2">
      <c r="A109" s="23"/>
      <c r="B109" s="23"/>
      <c r="C109" s="23"/>
      <c r="D109" s="30">
        <f>+D108+D106+D104+D95+D92+D90+D88+D49+D39+D37+D33+D12</f>
        <v>2544133.31</v>
      </c>
      <c r="E109" s="30">
        <f t="shared" ref="E109:M109" si="15">+E108+E106+E104+E95+E92+E90+E88+E49+E39+E37+E33+E12</f>
        <v>1755495.82</v>
      </c>
      <c r="F109" s="30">
        <f t="shared" si="15"/>
        <v>4299629.13</v>
      </c>
      <c r="G109" s="30">
        <f t="shared" si="15"/>
        <v>501728.91000000003</v>
      </c>
      <c r="H109" s="30">
        <f t="shared" si="15"/>
        <v>3105895.85</v>
      </c>
      <c r="I109" s="30">
        <f t="shared" si="15"/>
        <v>3103116.0500000003</v>
      </c>
      <c r="J109" s="30">
        <f t="shared" si="15"/>
        <v>2824751.51</v>
      </c>
      <c r="K109" s="30">
        <f t="shared" si="15"/>
        <v>692004.36999999988</v>
      </c>
      <c r="L109" s="30">
        <f t="shared" si="15"/>
        <v>2779.8</v>
      </c>
      <c r="M109" s="30">
        <f t="shared" si="15"/>
        <v>278364.54000000004</v>
      </c>
      <c r="N109" s="31">
        <f>+I109/F109</f>
        <v>0.72171714261318165</v>
      </c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5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5.75" customHeight="1" x14ac:dyDescent="0.2">
      <c r="A111" s="15"/>
      <c r="B111" s="15"/>
      <c r="C111" s="15"/>
      <c r="D111" s="24"/>
      <c r="E111" s="24"/>
      <c r="F111" s="24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5.75" customHeight="1" x14ac:dyDescent="0.2">
      <c r="A112" s="15"/>
      <c r="B112" s="15"/>
      <c r="C112" s="15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5.75" customHeight="1" x14ac:dyDescent="0.2">
      <c r="A113" s="15"/>
      <c r="B113" s="15"/>
      <c r="C113" s="15"/>
      <c r="D113" s="15"/>
      <c r="E113" s="15"/>
      <c r="F113" s="15"/>
      <c r="G113" s="38"/>
      <c r="H113" s="38"/>
      <c r="I113" s="38"/>
      <c r="J113" s="38"/>
      <c r="K113" s="38"/>
      <c r="L113" s="38"/>
      <c r="M113" s="38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5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5.75" customHeight="1" x14ac:dyDescent="0.2">
      <c r="A115" s="15"/>
      <c r="B115" s="15"/>
      <c r="C115" s="15"/>
      <c r="D115" s="15"/>
      <c r="E115" s="15"/>
      <c r="F115" s="15"/>
      <c r="G115" s="24"/>
      <c r="H115" s="24"/>
      <c r="I115" s="24"/>
      <c r="J115" s="24"/>
      <c r="K115" s="24"/>
      <c r="L115" s="24"/>
      <c r="M115" s="24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5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5.75" customHeight="1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5.75" customHeight="1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5.75" customHeight="1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5.75" customHeight="1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5.75" customHeight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5.75" customHeight="1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5.75" customHeight="1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5.75" customHeight="1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5.75" customHeight="1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</row>
    <row r="1011" spans="1:25" ht="15.75" customHeight="1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</row>
  </sheetData>
  <autoFilter ref="A1:Y1011"/>
  <pageMargins left="0.7" right="0.7" top="0.75" bottom="0.75" header="0" footer="0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view="pageBreakPreview" zoomScale="60" zoomScaleNormal="100" workbookViewId="0">
      <selection activeCell="P6" sqref="P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9" t="s">
        <v>33</v>
      </c>
      <c r="B1" s="25">
        <v>46022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9" t="s">
        <v>34</v>
      </c>
      <c r="B2" s="11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9" t="s">
        <v>36</v>
      </c>
      <c r="B3" s="10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9" t="s">
        <v>37</v>
      </c>
      <c r="B4" s="10" t="s">
        <v>173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9" t="s">
        <v>38</v>
      </c>
      <c r="B5" s="14" t="s">
        <v>166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9" t="s">
        <v>39</v>
      </c>
      <c r="B6" s="10">
        <v>983969299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2" t="s">
        <v>40</v>
      </c>
      <c r="B7" s="13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scale="9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view="pageBreakPreview" topLeftCell="B1" zoomScale="82" zoomScaleNormal="82" zoomScaleSheetLayoutView="82" workbookViewId="0">
      <selection activeCell="F1" sqref="F1"/>
    </sheetView>
  </sheetViews>
  <sheetFormatPr baseColWidth="10" defaultColWidth="14.42578125" defaultRowHeight="25.5" customHeight="1" x14ac:dyDescent="0.25"/>
  <cols>
    <col min="1" max="1" width="43.7109375" style="6" customWidth="1"/>
    <col min="2" max="2" width="104.28515625" style="6" customWidth="1"/>
    <col min="3" max="22" width="10" style="6" customWidth="1"/>
    <col min="23" max="16384" width="14.42578125" style="6"/>
  </cols>
  <sheetData>
    <row r="1" spans="1:22" ht="25.5" customHeight="1" x14ac:dyDescent="0.25">
      <c r="A1" s="3" t="s">
        <v>19</v>
      </c>
      <c r="B1" s="4" t="s">
        <v>197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5.5" customHeight="1" x14ac:dyDescent="0.25">
      <c r="A2" s="3" t="s">
        <v>20</v>
      </c>
      <c r="B2" s="4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5.5" customHeight="1" x14ac:dyDescent="0.25">
      <c r="A3" s="2" t="s">
        <v>13</v>
      </c>
      <c r="B3" s="2" t="s">
        <v>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5.5" customHeight="1" x14ac:dyDescent="0.25">
      <c r="A4" s="7" t="s">
        <v>0</v>
      </c>
      <c r="B4" s="8" t="s">
        <v>32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5.5" customHeight="1" x14ac:dyDescent="0.25">
      <c r="A5" s="7" t="s">
        <v>29</v>
      </c>
      <c r="B5" s="8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5.5" customHeight="1" x14ac:dyDescent="0.25">
      <c r="A6" s="7" t="s">
        <v>20</v>
      </c>
      <c r="B6" s="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5.5" customHeight="1" x14ac:dyDescent="0.25">
      <c r="A7" s="7" t="s">
        <v>1</v>
      </c>
      <c r="B7" s="8" t="s">
        <v>14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5.5" customHeight="1" x14ac:dyDescent="0.25">
      <c r="A8" s="7" t="s">
        <v>2</v>
      </c>
      <c r="B8" s="8" t="s">
        <v>15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5.5" customHeight="1" x14ac:dyDescent="0.25">
      <c r="A9" s="7" t="s">
        <v>3</v>
      </c>
      <c r="B9" s="8" t="s">
        <v>31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5.5" customHeight="1" x14ac:dyDescent="0.25">
      <c r="A10" s="7" t="s">
        <v>4</v>
      </c>
      <c r="B10" s="8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5.5" customHeight="1" x14ac:dyDescent="0.25">
      <c r="A11" s="7" t="s">
        <v>5</v>
      </c>
      <c r="B11" s="8" t="s">
        <v>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5.5" customHeight="1" x14ac:dyDescent="0.25">
      <c r="A12" s="7" t="s">
        <v>6</v>
      </c>
      <c r="B12" s="8" t="s">
        <v>23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5.5" customHeight="1" x14ac:dyDescent="0.25">
      <c r="A13" s="7" t="s">
        <v>7</v>
      </c>
      <c r="B13" s="8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5.5" customHeight="1" x14ac:dyDescent="0.25">
      <c r="A14" s="7" t="s">
        <v>8</v>
      </c>
      <c r="B14" s="8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5.5" customHeight="1" x14ac:dyDescent="0.25">
      <c r="A15" s="7" t="s">
        <v>9</v>
      </c>
      <c r="B15" s="8" t="s">
        <v>25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5.5" customHeight="1" x14ac:dyDescent="0.25">
      <c r="A16" s="7" t="s">
        <v>10</v>
      </c>
      <c r="B16" s="8" t="s">
        <v>26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5.5" customHeight="1" x14ac:dyDescent="0.25">
      <c r="A17" s="7" t="s">
        <v>27</v>
      </c>
      <c r="B17" s="8" t="s">
        <v>28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5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5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5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5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5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5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5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5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5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5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5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5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5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5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5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5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5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5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5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5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5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25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25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25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25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25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25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25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25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5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25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25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25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5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25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25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5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25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25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25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25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25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25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25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25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25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25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25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25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25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25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25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25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25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25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25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25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25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25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25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25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25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25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25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25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25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25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25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25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25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25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25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25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25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25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25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25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25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25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25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25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25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25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25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25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25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25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25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25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25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25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25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25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25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25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25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25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25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25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25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25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25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25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25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25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25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25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25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25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25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25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25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25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25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25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25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25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25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25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25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25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25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25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25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25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25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25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25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25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25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25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25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25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25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25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25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25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25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25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25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25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25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25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25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25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25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25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25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25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25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25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25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25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25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25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25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25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25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25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25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25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25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25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25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25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25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25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25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25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25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25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25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25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25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25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25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25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25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25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25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25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25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25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25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25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25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25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25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25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25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25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25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25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25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25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25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25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25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25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25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25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25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25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25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25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25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25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25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25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25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25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25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25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25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25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25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25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25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25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25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25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25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25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25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25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25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25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25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25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25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25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25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25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25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25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25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25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25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25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25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25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25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25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25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25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25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25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25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25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25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25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25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25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25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25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25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25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25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25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25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25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25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25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25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25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25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25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25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25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25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25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25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25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25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25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25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25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25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25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25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25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25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25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25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25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25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25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25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25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25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25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25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25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25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25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25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25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25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25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25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25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25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25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25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25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25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25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25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25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25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25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25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25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25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25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25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25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25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25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25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25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25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25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25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25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25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25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25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25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25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25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25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25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25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25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25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25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25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25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25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25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25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25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25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25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25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25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25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25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25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25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25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25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25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25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25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25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25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25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25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25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25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25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25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25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25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25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25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25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25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25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25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25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25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25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25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25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25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25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25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25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25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25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25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25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25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25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25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25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25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25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25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25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25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25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25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25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25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25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25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25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25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25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25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25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25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25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25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25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25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25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25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25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25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25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25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25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25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25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25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25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25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25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25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25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25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25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25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25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25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25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25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25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25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25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25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25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25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25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25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25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25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25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25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25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25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25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25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25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25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25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25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25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25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25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25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25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25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25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25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25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25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25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25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25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25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25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25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25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25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25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25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25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25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25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25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25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25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25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25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25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25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25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25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25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25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25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25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25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25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25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25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25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25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25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25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25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25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25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25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25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25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25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25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25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25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25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25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25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25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25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25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25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25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25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25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25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25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25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25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25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25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25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25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25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25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25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25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25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25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25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25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25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25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25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25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25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25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25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25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25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25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25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25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25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25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25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25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25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25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25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25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25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25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25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25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25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25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25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25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25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25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25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25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25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25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25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25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25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25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25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25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25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25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25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25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25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25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25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25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25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25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25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25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25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25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25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25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25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25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25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25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25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25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25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25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25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25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25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25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25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25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25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25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25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25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25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25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25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25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25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25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25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25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25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25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25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25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25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25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25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25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25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25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25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25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25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25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25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25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25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25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25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25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25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25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25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25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25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25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25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25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25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25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25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25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25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25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25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25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25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25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25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25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25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25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25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25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25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25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25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25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25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25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25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25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25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25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25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25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25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25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25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25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25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25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25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25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25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25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25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25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25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25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25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25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25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25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25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25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25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25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25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25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25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25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25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25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25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25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25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25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25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25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25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25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25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25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25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25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25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25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25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25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25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25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25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25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25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25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25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25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25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25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25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25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25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25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25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25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25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25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25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25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25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25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25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25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25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25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25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25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25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25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25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25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25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25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25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25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25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25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25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25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25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25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25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25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25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25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25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25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25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25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25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25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25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25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25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25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25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25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25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25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25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25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25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25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25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25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25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25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25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25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25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25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25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25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25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25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25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25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25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25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25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25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25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25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25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25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25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25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25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25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25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25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25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25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25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25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25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25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25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25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25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25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25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25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25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25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25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25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25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25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25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25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25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25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25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25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25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25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25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25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25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25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25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25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25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25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25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25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25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25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25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25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25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25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25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25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25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25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25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25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25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25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25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25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25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25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25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25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25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25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25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25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25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25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25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25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25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25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25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25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25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25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25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25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25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25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25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25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25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25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25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25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25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25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25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25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25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25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25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25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25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25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25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25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25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25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25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25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25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25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25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25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25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25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25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25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25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25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25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25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25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25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25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25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25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25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25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25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25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25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25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25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25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25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25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25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25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25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25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25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25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25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25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25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25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25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25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25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25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25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25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25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25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25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25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25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25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25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25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25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25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25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25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25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25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25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25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25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25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25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25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25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25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25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25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25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25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25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25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25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25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</sheetData>
  <pageMargins left="0.7" right="0.7" top="0.75" bottom="0.75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 </vt:lpstr>
      <vt:lpstr>Metadatos</vt:lpstr>
      <vt:lpstr>Diccionario </vt:lpstr>
      <vt:lpstr>'Diccionario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SISTEMAS</cp:lastModifiedBy>
  <cp:lastPrinted>2025-12-22T23:10:22Z</cp:lastPrinted>
  <dcterms:created xsi:type="dcterms:W3CDTF">2011-04-20T17:22:00Z</dcterms:created>
  <dcterms:modified xsi:type="dcterms:W3CDTF">2026-01-23T16:35:03Z</dcterms:modified>
</cp:coreProperties>
</file>